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032995e0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2d62c31bf314723"/>
    <x:sheet xmlns:r="http://schemas.openxmlformats.org/officeDocument/2006/relationships" name="Sheet2" sheetId="2" r:id="Rd523431f74b94421"/>
    <x:sheet xmlns:r="http://schemas.openxmlformats.org/officeDocument/2006/relationships" name="Sheet3" sheetId="3" r:id="Rca7bb24c34df43d3"/>
  </x:sheets>
</x:workbook>
</file>

<file path=xl/sharedStrings.xml><?xml version="1.0" encoding="utf-8"?>
<x:sst xmlns:x="http://schemas.openxmlformats.org/spreadsheetml/2006/main">
  <x:si>
    <x:t xml:space="preserve">Active &amp; Under Contract</x:t>
  </x:si>
  <x:si>
    <x:t xml:space="preserve">Active Median $ Per Sq Ft</x:t>
  </x:si>
  <x:si>
    <x:t xml:space="preserve">Active Avg $ Per Sq Ft</x:t>
  </x:si>
  <x:si>
    <x:t xml:space="preserve">Active Median Heated Living Area</x:t>
  </x:si>
  <x:si>
    <x:t xml:space="preserve">Active Average Heated Living Area</x:t>
  </x:si>
  <x:si>
    <x:t xml:space="preserve">Active Median CDOM</x:t>
  </x:si>
  <x:si>
    <x:t xml:space="preserve">Active Average CDOM</x:t>
  </x:si>
  <x:si>
    <x:t xml:space="preserve">Under Contract (Total)</x:t>
  </x:si>
  <x:si>
    <x:t xml:space="preserve">Pending Ratio</x:t>
  </x:si>
  <x:si>
    <x:t xml:space="preserve">6 Month Expired</x:t>
  </x:si>
  <x:si>
    <x:t xml:space="preserve">6 Month Withdrawn</x:t>
  </x:si>
  <x:si>
    <x:t xml:space="preserve">6 Month Closed</x:t>
  </x:si>
  <x:si>
    <x:t xml:space="preserve">Months of Inventory</x:t>
  </x:si>
  <x:si>
    <x:t xml:space="preserve">Median Sale Price</x:t>
  </x:si>
  <x:si>
    <x:t xml:space="preserve">Avg Sale Price</x:t>
  </x:si>
  <x:si>
    <x:t xml:space="preserve">Closed Median $ Per Sq Ft</x:t>
  </x:si>
  <x:si>
    <x:t xml:space="preserve">Closed Avg $ Per Sq Ft</x:t>
  </x:si>
  <x:si>
    <x:t xml:space="preserve">Closed Median HLA</x:t>
  </x:si>
  <x:si>
    <x:t xml:space="preserve">Closed Average HLA</x:t>
  </x:si>
  <x:si>
    <x:t xml:space="preserve">Closed Median CDOM</x:t>
  </x:si>
  <x:si>
    <x:t xml:space="preserve">Closed Average CDOM</x:t>
  </x:si>
  <x:si>
    <x:t xml:space="preserve">Segment % of Total</x:t>
  </x:si>
  <x:si>
    <x:t xml:space="preserve">PRICE RANGE</x:t>
  </x:si>
  <x:si>
    <x:t xml:space="preserve">0 -199,999</x:t>
  </x:si>
  <x:si>
    <x:t xml:space="preserve">200,000 - 299,999</x:t>
  </x:si>
  <x:si>
    <x:t xml:space="preserve">300,000 - 349,999</x:t>
  </x:si>
  <x:si>
    <x:t xml:space="preserve">350,000 - 399,999</x:t>
  </x:si>
  <x:si>
    <x:t xml:space="preserve">400,000 - 449,999</x:t>
  </x:si>
  <x:si>
    <x:t xml:space="preserve">450,000 - 499,999</x:t>
  </x:si>
  <x:si>
    <x:t xml:space="preserve">500,000 - 549,999</x:t>
  </x:si>
  <x:si>
    <x:t xml:space="preserve">550,000 - 599,999</x:t>
  </x:si>
  <x:si>
    <x:t xml:space="preserve">600,000 - 649,999</x:t>
  </x:si>
  <x:si>
    <x:t xml:space="preserve">650,000 - 699,999</x:t>
  </x:si>
  <x:si>
    <x:t xml:space="preserve">700,000 - 749,999</x:t>
  </x:si>
  <x:si>
    <x:t xml:space="preserve">750,000 - 799,999</x:t>
  </x:si>
  <x:si>
    <x:t xml:space="preserve">800,000 - 899,999</x:t>
  </x:si>
  <x:si>
    <x:t xml:space="preserve">900,000 - 999,999</x:t>
  </x:si>
  <x:si>
    <x:t xml:space="preserve">1,000,000 - 1,249,999</x:t>
  </x:si>
  <x:si>
    <x:t xml:space="preserve">1,250,000 - 1,499,999</x:t>
  </x:si>
  <x:si>
    <x:t xml:space="preserve">1,500,000 - 1,999,999</x:t>
  </x:si>
  <x:si>
    <x:t xml:space="preserve">2,000,000 - 2,999,999</x:t>
  </x:si>
  <x:si>
    <x:t xml:space="preserve">3,000,000 - 4,999,999</x:t>
  </x:si>
  <x:si>
    <x:t xml:space="preserve">5,000,000+</x:t>
  </x:si>
  <x:si>
    <x:t xml:space="preserve">Total</x:t>
  </x:si>
  <x:si>
    <x:t xml:space="preserve">Absorption Rate = Number of months it would take for present inventory to sell based on the past 6 months sales averaged</x:t>
  </x:si>
</x:sst>
</file>

<file path=xl/styles.xml><?xml version="1.0" encoding="utf-8"?>
<x:styleSheet xmlns:x="http://schemas.openxmlformats.org/spreadsheetml/2006/main">
  <x:numFmts count="4">
    <x:numFmt numFmtId="8" formatCode="&quot;$&quot;#,##0.00_);[Red]\(&quot;$&quot;#,##0.00\)"/>
    <x:numFmt numFmtId="44" formatCode="_(&quot;$&quot;* #,##0.00_);_(&quot;$&quot;* \(#,##0.00\);_(&quot;$&quot;* &quot;-&quot;??_);_(@_)"/>
    <x:numFmt numFmtId="164" formatCode="&quot;$&quot;#,##0.00"/>
    <x:numFmt numFmtId="165" formatCode="&quot;$&quot;#,##0"/>
  </x:numFmts>
  <x:fonts count="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24"/>
      <x:color theme="0"/>
      <x:name val="Calibri"/>
      <x:family val="2"/>
      <x:scheme val="minor"/>
    </x:font>
    <x:font>
      <x:sz val="26"/>
      <x:color theme="0"/>
      <x:name val="Calibri"/>
      <x:family val="2"/>
      <x:scheme val="minor"/>
    </x:font>
    <x:font>
      <x:sz val="40"/>
      <x:color theme="0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1" tint="0.04999"/>
      </x:patternFill>
    </x:fill>
  </x:fills>
  <x:borders count="3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/>
      <x:right/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/>
      <x:diagonal/>
    </x:border>
    <x:border>
      <x:left style="medium">
        <x:color theme="0"/>
      </x:left>
      <x:right/>
      <x:top/>
      <x:bottom style="medium">
        <x:color theme="0"/>
      </x:bottom>
      <x:diagonal/>
    </x:border>
    <x:border>
      <x:left/>
      <x:right/>
      <x:top/>
      <x:bottom style="medium">
        <x:color theme="0"/>
      </x:bottom>
      <x:diagonal/>
    </x:border>
    <x:border>
      <x:left/>
      <x:right style="medium">
        <x:color theme="0"/>
      </x:right>
      <x:top/>
      <x:bottom style="medium">
        <x:color theme="0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theme="1"/>
      </x:bottom>
      <x:diagonal/>
    </x:border>
    <x:border>
      <x:left style="thin">
        <x:color theme="1"/>
      </x:left>
      <x:right style="thin">
        <x:color theme="1"/>
      </x:right>
      <x:top/>
      <x:bottom/>
      <x:diagonal/>
    </x:border>
    <x:border>
      <x:left style="thin">
        <x:color theme="1"/>
      </x:left>
      <x:right style="thin">
        <x:color theme="1"/>
      </x:right>
      <x:top style="thin">
        <x:color theme="1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 style="thin">
        <x:color theme="0"/>
      </x:top>
      <x:bottom/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medium">
        <x:color indexed="64"/>
      </x:right>
      <x:top style="thin">
        <x:color theme="0"/>
      </x:top>
      <x:bottom style="thin">
        <x:color theme="0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theme="0"/>
      </x:left>
      <x:right style="medium">
        <x:color indexed="64"/>
      </x:right>
      <x:top style="thin">
        <x:color theme="0"/>
      </x:top>
      <x:bottom/>
      <x:diagonal/>
    </x:border>
    <x:border>
      <x:left style="medium">
        <x:color indexed="64"/>
      </x:left>
      <x:right style="thin">
        <x:color indexed="64"/>
      </x:right>
      <x:top style="thin">
        <x:color theme="0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theme="1"/>
      </x:bottom>
      <x:diagonal/>
    </x:border>
    <x:border>
      <x:left style="medium">
        <x:color indexed="64"/>
      </x:left>
      <x:right style="thin">
        <x:color theme="1"/>
      </x:right>
      <x:top style="thin">
        <x:color theme="0"/>
      </x:top>
      <x:bottom style="thin">
        <x:color theme="0"/>
      </x:bottom>
      <x:diagonal/>
    </x:border>
    <x:border>
      <x:left style="medium">
        <x:color indexed="64"/>
      </x:left>
      <x:right/>
      <x:top style="thin">
        <x:color theme="0"/>
      </x:top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indexed="64"/>
      </x:bottom>
      <x:diagonal/>
    </x:border>
    <x:border>
      <x:left style="thin">
        <x:color indexed="64"/>
      </x:left>
      <x:right style="thin">
        <x:color theme="1"/>
      </x:right>
      <x:top style="thin">
        <x:color indexed="64"/>
      </x:top>
      <x:bottom style="medium">
        <x:color theme="1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theme="1"/>
      </x:bottom>
      <x:diagonal/>
    </x:border>
    <x:border>
      <x:left style="medium">
        <x:color theme="1"/>
      </x:left>
      <x:right style="thin">
        <x:color indexed="64"/>
      </x:right>
      <x:top style="medium">
        <x:color theme="1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theme="1"/>
      </x:top>
      <x:bottom/>
      <x:diagonal/>
    </x:border>
    <x:border>
      <x:left style="medium">
        <x:color indexed="64"/>
      </x:left>
      <x:right/>
      <x:top style="medium">
        <x:color theme="1"/>
      </x:top>
      <x:bottom/>
      <x:diagonal/>
    </x:border>
    <x:border>
      <x:left style="medium">
        <x:color indexed="64"/>
      </x:left>
      <x:right style="medium">
        <x:color indexed="64"/>
      </x:right>
      <x:top style="medium">
        <x:color theme="1"/>
      </x:top>
      <x:bottom/>
      <x:diagonal/>
    </x:border>
  </x:borders>
  <x:cellStyleXfs count="3">
    <x:xf numFmtId="0" fontId="0" fillId="0" borderId="0"/>
    <x:xf numFmtId="44" fontId="1" fillId="0" borderId="0" applyFont="0" applyFill="0" applyBorder="0" applyAlignment="0" applyProtection="0"/>
    <x:xf numFmtId="9" fontId="1" fillId="0" borderId="0" applyFont="0" applyFill="0" applyBorder="0" applyAlignment="0" applyProtection="0"/>
  </x:cellStyleXfs>
  <x:cellXfs count="92">
    <x:xf numFmtId="0" fontId="0" fillId="0" borderId="0" xfId="0"/>
    <x:xf numFmtId="0" fontId="0" fillId="0" borderId="0" xfId="0" applyAlignment="1">
      <x:alignment horizontal="center" wrapText="1"/>
    </x:xf>
    <x:xf numFmtId="0" fontId="0" fillId="0" borderId="0" xfId="0" applyAlignment="1">
      <x:alignment vertical="center"/>
    </x:xf>
    <x:xf numFmtId="0" fontId="3" fillId="0" borderId="1" xfId="0" applyFont="1" applyBorder="1" applyAlignment="1">
      <x:alignment horizontal="center" vertical="center" wrapText="1"/>
    </x:xf>
    <x:xf numFmtId="10" fontId="3" fillId="0" borderId="1" xfId="2" applyNumberFormat="1" applyFont="1" applyBorder="1" applyAlignment="1">
      <x:alignment horizontal="center" vertical="center" wrapText="1"/>
    </x:xf>
    <x:xf numFmtId="2" fontId="3" fillId="0" borderId="1" xfId="0" applyNumberFormat="1" applyFont="1" applyBorder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10" fontId="3" fillId="0" borderId="2" xfId="2" applyNumberFormat="1" applyFont="1" applyBorder="1" applyAlignment="1">
      <x:alignment horizontal="center" vertical="center" wrapText="1"/>
    </x:xf>
    <x:xf numFmtId="2" fontId="3" fillId="0" borderId="2" xfId="0" applyNumberFormat="1" applyFont="1" applyBorder="1" applyAlignment="1">
      <x:alignment horizontal="center" vertical="center" wrapText="1"/>
    </x:xf>
    <x:xf numFmtId="3" fontId="3" fillId="0" borderId="1" xfId="0" applyNumberFormat="1" applyFont="1" applyBorder="1" applyAlignment="1">
      <x:alignment horizontal="center" vertical="center" wrapText="1"/>
    </x:xf>
    <x:xf numFmtId="164" fontId="3" fillId="0" borderId="1" xfId="0" applyNumberFormat="1" applyFont="1" applyBorder="1" applyAlignment="1">
      <x:alignment horizontal="center" vertical="center" wrapText="1"/>
    </x:xf>
    <x:xf numFmtId="164" fontId="3" fillId="0" borderId="2" xfId="0" applyNumberFormat="1" applyFont="1" applyBorder="1" applyAlignment="1">
      <x:alignment horizontal="center" vertical="center" wrapText="1"/>
    </x:xf>
    <x:xf numFmtId="165" fontId="3" fillId="0" borderId="1" xfId="0" applyNumberFormat="1" applyFont="1" applyBorder="1" applyAlignment="1">
      <x:alignment horizontal="center" vertical="center" wrapText="1"/>
    </x:xf>
    <x:xf numFmtId="165" fontId="3" fillId="0" borderId="2" xfId="0" applyNumberFormat="1" applyFont="1" applyBorder="1" applyAlignment="1">
      <x:alignment horizontal="center" vertical="center" wrapText="1"/>
    </x:xf>
    <x:xf numFmtId="3" fontId="3" fillId="0" borderId="2" xfId="0" applyNumberFormat="1" applyFont="1" applyBorder="1" applyAlignment="1">
      <x:alignment horizontal="center" vertical="center" wrapText="1"/>
    </x:xf>
    <x:xf numFmtId="0" fontId="2" fillId="2" borderId="3" xfId="0" applyFont="1" applyFill="1" applyBorder="1" applyAlignment="1">
      <x:alignment horizontal="center" vertical="center" wrapText="1"/>
    </x:xf>
    <x:xf numFmtId="0" fontId="2" fillId="2" borderId="4" xfId="0" applyFont="1" applyFill="1" applyBorder="1" applyAlignment="1">
      <x:alignment horizontal="center" vertical="center" wrapText="1"/>
    </x:xf>
    <x:xf numFmtId="0" fontId="2" fillId="2" borderId="5" xfId="0" applyFont="1" applyFill="1" applyBorder="1" applyAlignment="1">
      <x:alignment horizontal="center" vertical="center" wrapText="1"/>
    </x:xf>
    <x:xf numFmtId="8" fontId="3" fillId="0" borderId="1" xfId="0" applyNumberFormat="1" applyFont="1" applyBorder="1" applyAlignment="1">
      <x:alignment horizontal="center" vertical="center" wrapText="1"/>
    </x:xf>
    <x:xf numFmtId="8" fontId="3" fillId="0" borderId="2" xfId="0" applyNumberFormat="1" applyFont="1" applyBorder="1" applyAlignment="1">
      <x:alignment horizontal="center" vertical="center" wrapText="1"/>
    </x:xf>
    <x:xf numFmtId="0" fontId="2" fillId="2" borderId="6" xfId="0" applyFont="1" applyFill="1" applyBorder="1" applyAlignment="1">
      <x:alignment horizontal="center" vertical="center" wrapText="1"/>
    </x:xf>
    <x:xf numFmtId="0" fontId="0" fillId="0" borderId="8" xfId="0" applyBorder="1" applyAlignment="1">
      <x:alignment horizontal="center" wrapText="1"/>
    </x:xf>
    <x:xf numFmtId="0" fontId="0" fillId="0" borderId="9" xfId="0" applyBorder="1" applyAlignment="1">
      <x:alignment horizontal="center" wrapText="1"/>
    </x:xf>
    <x:xf numFmtId="0" fontId="0" fillId="0" borderId="10" xfId="0" applyBorder="1" applyAlignment="1">
      <x:alignment horizontal="center" wrapText="1"/>
    </x:xf>
    <x:xf numFmtId="10" fontId="3" fillId="0" borderId="1" xfId="0" applyNumberFormat="1" applyFont="1" applyBorder="1" applyAlignment="1">
      <x:alignment horizontal="center" vertical="center" wrapText="1"/>
    </x:xf>
    <x:xf numFmtId="10" fontId="3" fillId="0" borderId="2" xfId="0" applyNumberFormat="1" applyFont="1" applyBorder="1" applyAlignment="1">
      <x:alignment horizontal="center" vertical="center" wrapText="1"/>
    </x:xf>
    <x:xf numFmtId="0" fontId="3" fillId="0" borderId="11" xfId="0" applyFont="1" applyBorder="1" applyAlignment="1">
      <x:alignment horizontal="center" vertical="center" wrapText="1"/>
    </x:xf>
    <x:xf numFmtId="10" fontId="3" fillId="0" borderId="11" xfId="2" applyNumberFormat="1" applyFont="1" applyBorder="1" applyAlignment="1">
      <x:alignment horizontal="center" vertical="center" wrapText="1"/>
    </x:xf>
    <x:xf numFmtId="164" fontId="3" fillId="0" borderId="11" xfId="0" applyNumberFormat="1" applyFont="1" applyBorder="1" applyAlignment="1">
      <x:alignment horizontal="center" vertical="center" wrapText="1"/>
    </x:xf>
    <x:xf numFmtId="2" fontId="3" fillId="0" borderId="11" xfId="0" applyNumberFormat="1" applyFont="1" applyBorder="1" applyAlignment="1">
      <x:alignment horizontal="center" vertical="center" wrapText="1"/>
    </x:xf>
    <x:xf numFmtId="165" fontId="3" fillId="0" borderId="11" xfId="0" applyNumberFormat="1" applyFont="1" applyBorder="1" applyAlignment="1">
      <x:alignment horizontal="center" vertical="center" wrapText="1"/>
    </x:xf>
    <x:xf numFmtId="3" fontId="3" fillId="0" borderId="11" xfId="0" applyNumberFormat="1" applyFont="1" applyBorder="1" applyAlignment="1">
      <x:alignment horizontal="center" vertical="center" wrapText="1"/>
    </x:xf>
    <x:xf numFmtId="8" fontId="3" fillId="0" borderId="11" xfId="0" applyNumberFormat="1" applyFont="1" applyBorder="1" applyAlignment="1">
      <x:alignment horizontal="center" vertical="center" wrapText="1"/>
    </x:xf>
    <x:xf numFmtId="10" fontId="3" fillId="0" borderId="11" xfId="0" applyNumberFormat="1" applyFont="1" applyBorder="1" applyAlignment="1">
      <x:alignment horizontal="center" vertical="center" wrapText="1"/>
    </x:xf>
    <x:xf numFmtId="0" fontId="3" fillId="0" borderId="12" xfId="0" applyFont="1" applyBorder="1" applyAlignment="1">
      <x:alignment horizontal="center" vertical="center" wrapText="1"/>
    </x:xf>
    <x:xf numFmtId="164" fontId="3" fillId="0" borderId="13" xfId="0" applyNumberFormat="1" applyFont="1" applyBorder="1" applyAlignment="1">
      <x:alignment horizontal="center" vertical="center" wrapText="1"/>
    </x:xf>
    <x:xf numFmtId="10" fontId="3" fillId="0" borderId="13" xfId="2" applyNumberFormat="1" applyFont="1" applyBorder="1" applyAlignment="1">
      <x:alignment horizontal="center" vertical="center" wrapText="1"/>
    </x:xf>
    <x:xf numFmtId="0" fontId="3" fillId="0" borderId="13" xfId="0" applyFont="1" applyBorder="1" applyAlignment="1">
      <x:alignment horizontal="center" vertical="center" wrapText="1"/>
    </x:xf>
    <x:xf numFmtId="2" fontId="3" fillId="0" borderId="13" xfId="0" applyNumberFormat="1" applyFont="1" applyBorder="1" applyAlignment="1">
      <x:alignment horizontal="center" vertical="center" wrapText="1"/>
    </x:xf>
    <x:xf numFmtId="165" fontId="3" fillId="0" borderId="13" xfId="0" applyNumberFormat="1" applyFont="1" applyBorder="1" applyAlignment="1">
      <x:alignment horizontal="center" vertical="center" wrapText="1"/>
    </x:xf>
    <x:xf numFmtId="3" fontId="3" fillId="0" borderId="13" xfId="0" applyNumberFormat="1" applyFont="1" applyBorder="1" applyAlignment="1">
      <x:alignment horizontal="center" vertical="center" wrapText="1"/>
    </x:xf>
    <x:xf numFmtId="8" fontId="3" fillId="0" borderId="13" xfId="0" applyNumberFormat="1" applyFont="1" applyBorder="1" applyAlignment="1">
      <x:alignment horizontal="center" vertical="center" wrapText="1"/>
    </x:xf>
    <x:xf numFmtId="10" fontId="3" fillId="0" borderId="13" xfId="0" applyNumberFormat="1" applyFont="1" applyBorder="1" applyAlignment="1">
      <x:alignment horizontal="center" vertical="center" wrapText="1"/>
    </x:xf>
    <x:xf numFmtId="0" fontId="0" fillId="2" borderId="14" xfId="0" applyFill="1" applyBorder="1" applyAlignment="1">
      <x:alignment horizontal="center" wrapText="1"/>
    </x:xf>
    <x:xf numFmtId="0" fontId="0" fillId="2" borderId="15" xfId="0" applyFill="1" applyBorder="1" applyAlignment="1">
      <x:alignment horizontal="center" wrapText="1"/>
    </x:xf>
    <x:xf numFmtId="0" fontId="0" fillId="2" borderId="7" xfId="0" applyFill="1" applyBorder="1" applyAlignment="1">
      <x:alignment horizontal="center" wrapText="1"/>
    </x:xf>
    <x:xf numFmtId="0" fontId="0" fillId="0" borderId="16" xfId="0" applyBorder="1" applyAlignment="1">
      <x:alignment horizontal="center" wrapText="1"/>
    </x:xf>
    <x:xf numFmtId="0" fontId="0" fillId="2" borderId="17" xfId="0" applyFill="1" applyBorder="1" applyAlignment="1">
      <x:alignment horizontal="center" wrapText="1"/>
    </x:xf>
    <x:xf numFmtId="0" fontId="0" fillId="2" borderId="18" xfId="0" applyFill="1" applyBorder="1" applyAlignment="1">
      <x:alignment horizontal="center" wrapText="1"/>
    </x:xf>
    <x:xf numFmtId="0" fontId="6" fillId="2" borderId="18" xfId="0" applyFont="1" applyFill="1" applyBorder="1" applyAlignment="1">
      <x:alignment horizontal="left" vertical="center"/>
    </x:xf>
    <x:xf numFmtId="0" fontId="4" fillId="2" borderId="18" xfId="0" applyFont="1" applyFill="1" applyBorder="1" applyAlignment="1">
      <x:alignment horizontal="center" wrapText="1"/>
    </x:xf>
    <x:xf numFmtId="0" fontId="5" fillId="2" borderId="18" xfId="0" applyFont="1" applyFill="1" applyBorder="1" applyAlignment="1">
      <x:alignment horizontal="center" vertical="center"/>
    </x:xf>
    <x:xf numFmtId="0" fontId="0" fillId="2" borderId="19" xfId="0" applyFill="1" applyBorder="1" applyAlignment="1">
      <x:alignment horizontal="center" wrapText="1"/>
    </x:xf>
    <x:xf numFmtId="15" fontId="2" fillId="2" borderId="20" xfId="0" applyNumberFormat="1" applyFont="1" applyFill="1" applyBorder="1" applyAlignment="1">
      <x:alignment horizontal="center" vertical="center" wrapText="1"/>
    </x:xf>
    <x:xf numFmtId="0" fontId="2" fillId="2" borderId="21" xfId="0" applyFont="1" applyFill="1" applyBorder="1" applyAlignment="1">
      <x:alignment horizontal="center" vertical="center" wrapText="1"/>
    </x:xf>
    <x:xf numFmtId="0" fontId="2" fillId="2" borderId="22" xfId="0" applyFont="1" applyFill="1" applyBorder="1" applyAlignment="1">
      <x:alignment horizontal="center" wrapText="1"/>
    </x:xf>
    <x:xf numFmtId="0" fontId="0" fillId="2" borderId="23" xfId="0" applyFill="1" applyBorder="1" applyAlignment="1">
      <x:alignment horizontal="center" wrapText="1"/>
    </x:xf>
    <x:xf numFmtId="0" fontId="2" fillId="2" borderId="24" xfId="0" applyFont="1" applyFill="1" applyBorder="1" applyAlignment="1">
      <x:alignment horizontal="center" vertical="center" wrapText="1"/>
    </x:xf>
    <x:xf numFmtId="10" fontId="3" fillId="0" borderId="25" xfId="2" applyNumberFormat="1" applyFont="1" applyBorder="1" applyAlignment="1">
      <x:alignment horizontal="center" vertical="center" wrapText="1"/>
    </x:xf>
    <x:xf numFmtId="10" fontId="3" fillId="0" borderId="26" xfId="2" applyNumberFormat="1" applyFont="1" applyBorder="1" applyAlignment="1">
      <x:alignment horizontal="center" vertical="center" wrapText="1"/>
    </x:xf>
    <x:xf numFmtId="0" fontId="2" fillId="2" borderId="27" xfId="0" applyFont="1" applyFill="1" applyBorder="1" applyAlignment="1">
      <x:alignment horizontal="center" vertical="center" wrapText="1"/>
    </x:xf>
    <x:xf numFmtId="0" fontId="2" fillId="2" borderId="28" xfId="0" applyFont="1" applyFill="1" applyBorder="1" applyAlignment="1">
      <x:alignment horizontal="center" vertical="center" wrapText="1"/>
    </x:xf>
    <x:xf numFmtId="0" fontId="0" fillId="0" borderId="30" xfId="0" applyBorder="1" applyAlignment="1">
      <x:alignment horizontal="center" wrapText="1"/>
    </x:xf>
    <x:xf numFmtId="10" fontId="0" fillId="0" borderId="0" xfId="0" applyNumberFormat="1"/>
    <x:xf numFmtId="0" fontId="3" fillId="0" borderId="31" xfId="0" applyFont="1" applyBorder="1" applyAlignment="1">
      <x:alignment horizontal="center" vertical="center" wrapText="1"/>
    </x:xf>
    <x:xf numFmtId="164" fontId="3" fillId="0" borderId="12" xfId="0" applyNumberFormat="1" applyFont="1" applyBorder="1" applyAlignment="1">
      <x:alignment horizontal="center" vertical="center" wrapText="1"/>
    </x:xf>
    <x:xf numFmtId="1" fontId="3" fillId="0" borderId="1" xfId="0" applyNumberFormat="1" applyFont="1" applyBorder="1" applyAlignment="1">
      <x:alignment horizontal="center" vertical="center" wrapText="1"/>
    </x:xf>
    <x:xf numFmtId="0" fontId="0" fillId="2" borderId="32" xfId="0" applyFill="1" applyBorder="1" applyAlignment="1">
      <x:alignment horizontal="center" wrapText="1"/>
    </x:xf>
    <x:xf numFmtId="0" fontId="3" fillId="0" borderId="33" xfId="0" applyFont="1" applyBorder="1" applyAlignment="1">
      <x:alignment horizontal="center" vertical="center" wrapText="1"/>
    </x:xf>
    <x:xf numFmtId="0" fontId="7" fillId="2" borderId="18" xfId="0" applyFont="1" applyFill="1" applyBorder="1" applyAlignment="1">
      <x:alignment horizontal="left" vertical="center"/>
    </x:xf>
    <x:xf numFmtId="0" fontId="3" fillId="0" borderId="34" xfId="0" applyFont="1" applyBorder="1" applyAlignment="1">
      <x:alignment horizontal="center" vertical="center" wrapText="1"/>
    </x:xf>
    <x:xf numFmtId="1" fontId="3" fillId="0" borderId="2" xfId="0" applyNumberFormat="1" applyFont="1" applyBorder="1" applyAlignment="1">
      <x:alignment horizontal="center" vertical="center" wrapText="1"/>
    </x:xf>
    <x:xf numFmtId="1" fontId="3" fillId="0" borderId="11" xfId="0" applyNumberFormat="1" applyFont="1" applyBorder="1" applyAlignment="1">
      <x:alignment horizontal="center" vertical="center" wrapText="1"/>
    </x:xf>
    <x:xf numFmtId="1" fontId="3" fillId="0" borderId="12" xfId="0" applyNumberFormat="1" applyFont="1" applyBorder="1" applyAlignment="1">
      <x:alignment horizontal="center" vertical="center" wrapText="1"/>
    </x:xf>
    <x:xf numFmtId="0" fontId="3" fillId="0" borderId="35" xfId="0" applyFont="1" applyBorder="1" applyAlignment="1">
      <x:alignment horizontal="center" vertical="center" wrapText="1"/>
    </x:xf>
    <x:xf numFmtId="164" fontId="3" fillId="0" borderId="36" xfId="0" applyNumberFormat="1" applyFont="1" applyBorder="1" applyAlignment="1">
      <x:alignment horizontal="center" vertical="center" wrapText="1"/>
    </x:xf>
    <x:xf numFmtId="164" fontId="3" fillId="0" borderId="37" xfId="0" applyNumberFormat="1" applyFont="1" applyBorder="1" applyAlignment="1">
      <x:alignment horizontal="center" vertical="center" wrapText="1"/>
    </x:xf>
    <x:xf numFmtId="1" fontId="3" fillId="0" borderId="37" xfId="0" applyNumberFormat="1" applyFont="1" applyBorder="1" applyAlignment="1">
      <x:alignment horizontal="center" vertical="center" wrapText="1"/>
    </x:xf>
    <x:xf numFmtId="0" fontId="3" fillId="0" borderId="37" xfId="0" applyFont="1" applyBorder="1" applyAlignment="1">
      <x:alignment horizontal="center" vertical="center" wrapText="1"/>
    </x:xf>
    <x:xf numFmtId="10" fontId="3" fillId="0" borderId="38" xfId="2" applyNumberFormat="1" applyFont="1" applyBorder="1" applyAlignment="1">
      <x:alignment horizontal="center" vertical="center" wrapText="1"/>
    </x:xf>
    <x:xf numFmtId="0" fontId="3" fillId="0" borderId="36" xfId="0" applyFont="1" applyBorder="1" applyAlignment="1">
      <x:alignment horizontal="center" vertical="center" wrapText="1"/>
    </x:xf>
    <x:xf numFmtId="2" fontId="3" fillId="0" borderId="38" xfId="0" applyNumberFormat="1" applyFont="1" applyBorder="1" applyAlignment="1">
      <x:alignment horizontal="center" vertical="center" wrapText="1"/>
    </x:xf>
    <x:xf numFmtId="165" fontId="3" fillId="0" borderId="36" xfId="0" applyNumberFormat="1" applyFont="1" applyBorder="1" applyAlignment="1">
      <x:alignment horizontal="center" vertical="center" wrapText="1"/>
    </x:xf>
    <x:xf numFmtId="3" fontId="3" fillId="0" borderId="36" xfId="1" applyNumberFormat="1" applyFont="1" applyBorder="1" applyAlignment="1">
      <x:alignment horizontal="center" vertical="center" wrapText="1"/>
    </x:xf>
    <x:xf numFmtId="1" fontId="3" fillId="0" borderId="36" xfId="0" applyNumberFormat="1" applyFont="1" applyBorder="1" applyAlignment="1">
      <x:alignment horizontal="center" vertical="center" wrapText="1"/>
    </x:xf>
    <x:xf numFmtId="10" fontId="3" fillId="0" borderId="36" xfId="0" applyNumberFormat="1" applyFont="1" applyBorder="1" applyAlignment="1">
      <x:alignment horizontal="center" vertical="center" wrapText="1"/>
    </x:xf>
    <x:xf numFmtId="0" fontId="3" fillId="0" borderId="17" xfId="0" applyFont="1" applyBorder="1" applyAlignment="1">
      <x:alignment horizontal="left"/>
    </x:xf>
    <x:xf numFmtId="0" fontId="0" fillId="0" borderId="18" xfId="0" applyBorder="1" applyAlignment="1">
      <x:alignment horizontal="center" wrapText="1"/>
    </x:xf>
    <x:xf numFmtId="0" fontId="0" fillId="0" borderId="18" xfId="0" applyBorder="1" applyAlignment="1">
      <x:alignment horizontal="left"/>
    </x:xf>
    <x:xf numFmtId="0" fontId="0" fillId="0" borderId="19" xfId="0" applyBorder="1" applyAlignment="1">
      <x:alignment horizontal="center" wrapText="1"/>
    </x:xf>
    <x:xf numFmtId="0" fontId="3" fillId="0" borderId="29" xfId="0" applyFont="1" applyBorder="1" applyAlignment="1">
      <x:alignment horizontal="left"/>
    </x:xf>
    <x:xf numFmtId="2" fontId="3" fillId="0" borderId="37" xfId="0" applyNumberFormat="1" applyFont="1" applyBorder="1" applyAlignment="1">
      <x:alignment horizontal="center" vertical="center" wrapText="1"/>
    </x:xf>
  </x:cellXfs>
  <x:cellStyles count="3">
    <x:cellStyle name="Currency" xfId="1"/>
    <x:cellStyle name="Normal" xfId="0"/>
    <x:cellStyle name="Percent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bcf5a0f3c478e" /><Relationship Type="http://schemas.openxmlformats.org/officeDocument/2006/relationships/theme" Target="/xl/theme/theme1.xml" Id="R8e61688a98e546c7" /><Relationship Type="http://schemas.openxmlformats.org/officeDocument/2006/relationships/sharedStrings" Target="/xl/sharedStrings.xml" Id="Rdda2e1795c914f2d" /><Relationship Type="http://schemas.openxmlformats.org/officeDocument/2006/relationships/worksheet" Target="/xl/worksheets/sheet1.xml" Id="R92d62c31bf314723" /><Relationship Type="http://schemas.openxmlformats.org/officeDocument/2006/relationships/worksheet" Target="/xl/worksheets/sheet2.xml" Id="Rd523431f74b94421" /><Relationship Type="http://schemas.openxmlformats.org/officeDocument/2006/relationships/worksheet" Target="/xl/worksheets/sheet3.xml" Id="Rca7bb24c34df43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db8b0ed077b74344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52918</xdr:colOff>
      <xdr:row>0</xdr:row>
      <xdr:rowOff>0</xdr:rowOff>
    </xdr:from>
    <xdr:to>
      <xdr:col>3</xdr:col>
      <xdr:colOff>660153</xdr:colOff>
      <xdr:row>0</xdr:row>
      <xdr:rowOff>1021773</xdr:rowOff>
    </xdr:to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8b0ed077b743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c555d7045a54c7f" /></Relationships>
</file>

<file path=xl/worksheets/sheet1.xml><?xml version="1.0" encoding="utf-8"?>
<x:worksheet xmlns:x="http://schemas.openxmlformats.org/spreadsheetml/2006/main">
  <x:sheetFormatPr defaultColWidth="8.85546875" defaultRowHeight="15"/>
  <x:cols>
    <x:col min="1" max="1" width="15.85546875" style="1" customWidth="1"/>
    <x:col min="2" max="2" width="12.5703125" style="1" customWidth="1"/>
    <x:col min="3" max="6" width="12.7109375" style="1" customWidth="1"/>
    <x:col min="7" max="7" width="10.5703125" style="1" customWidth="1"/>
    <x:col min="8" max="8" width="11.85546875" style="1" customWidth="1"/>
    <x:col min="9" max="9" width="12.140625" style="1" customWidth="1"/>
    <x:col min="10" max="13" width="12.7109375" style="1" customWidth="1"/>
    <x:col min="14" max="14" width="11.42578125" style="1" customWidth="1"/>
    <x:col min="15" max="15" width="11.28515625" style="1" customWidth="1"/>
    <x:col min="16" max="16" width="11.5703125" style="1" customWidth="1"/>
    <x:col min="17" max="17" width="10.85546875" style="1" customWidth="1"/>
    <x:col min="18" max="18" width="13.5703125" style="1" customWidth="1"/>
    <x:col min="19" max="19" width="10.85546875" style="1" customWidth="1"/>
    <x:col min="20" max="20" width="12.42578125" style="1" customWidth="1"/>
    <x:col min="21" max="22" width="14.7109375" style="1" customWidth="1"/>
    <x:col min="23" max="26" width="12.7109375" style="1" customWidth="1"/>
    <x:col min="27" max="27" width="10.85546875" style="1" customWidth="1"/>
    <x:col min="28" max="28" width="12" style="1" customWidth="1"/>
    <x:col min="29" max="31" width="12.7109375" style="1" customWidth="1"/>
    <x:col min="32" max="32" width="3.7109375" customWidth="1"/>
    <x:col min="33" max="33" width="3.5703125" customWidth="1"/>
    <x:col min="35" max="35" width="8.28515625" customWidth="1"/>
    <x:col min="36" max="36" width="10.140625" customWidth="1"/>
  </x:cols>
  <x:sheetData>
    <x:row r="1" ht="88.5" customHeight="1">
      <x:c r="A1" s="47"/>
      <x:c r="B1" s="48"/>
      <x:c r="C1" s="48"/>
      <x:c r="D1" s="48"/>
      <x:c r="E1" s="48"/>
      <x:c r="F1" s="69" t="str">
        <x:v>BUNCOMBE COUNTY - S.F. RESIDENTIAL ABSORPTION REPORT</x:v>
      </x:c>
      <x:c r="G1" s="48"/>
      <x:c r="H1" s="69"/>
      <x:c r="I1" s="48"/>
      <x:c r="J1" s="48"/>
      <x:c r="K1" s="48"/>
      <x:c r="L1" s="48"/>
      <x:c r="M1" s="48"/>
      <x:c r="N1" s="48"/>
      <x:c r="O1" s="48"/>
      <x:c r="P1" s="48"/>
      <x:c r="Q1" s="49"/>
      <x:c r="R1" s="49"/>
      <x:c r="S1" s="50"/>
      <x:c r="T1" s="51"/>
      <x:c r="U1" s="48"/>
      <x:c r="V1" s="48"/>
      <x:c r="W1" s="48"/>
      <x:c r="X1" s="48"/>
      <x:c r="Y1" s="48"/>
      <x:c r="Z1" s="48"/>
      <x:c r="AA1" s="48"/>
      <x:c r="AB1" s="48"/>
      <x:c r="AC1" s="48"/>
      <x:c r="AD1" s="48"/>
      <x:c r="AE1" s="52"/>
    </x:row>
    <x:row r="2" s="2" customFormat="1" ht="70.5" customHeight="1">
      <x:c r="A2" s="53" t="d">
        <x:v>2026-10-15T12:00:00.000Z</x:v>
      </x:c>
      <x:c r="B2" s="20" t="s">
        <x:v>0</x:v>
      </x:c>
      <x:c r="C2" s="16" t="s">
        <x:v>1</x:v>
      </x:c>
      <x:c r="D2" s="15" t="s">
        <x:v>2</x:v>
      </x:c>
      <x:c r="E2" s="15" t="s">
        <x:v>3</x:v>
      </x:c>
      <x:c r="F2" s="15" t="s">
        <x:v>4</x:v>
      </x:c>
      <x:c r="G2" s="15" t="s">
        <x:v>5</x:v>
      </x:c>
      <x:c r="H2" s="15" t="s">
        <x:v>6</x:v>
      </x:c>
      <x:c r="I2" s="15" t="s">
        <x:v>7</x:v>
      </x:c>
      <x:c r="J2" s="15" t="str">
        <x:v>Under Contract Median $ Per Sq Ft</x:v>
      </x:c>
      <x:c r="K2" s="15" t="str">
        <x:v>Under Contract Average $ Per Sq Ft</x:v>
      </x:c>
      <x:c r="L2" s="15" t="str">
        <x:v>Under Contract Median Heated Living Area</x:v>
      </x:c>
      <x:c r="M2" s="15" t="str">
        <x:v>Under Contract Average Heated Living Area</x:v>
      </x:c>
      <x:c r="N2" s="15" t="str">
        <x:v>UC Median CDOM</x:v>
      </x:c>
      <x:c r="O2" s="15" t="str">
        <x:v>UC Average CDOM</x:v>
      </x:c>
      <x:c r="P2" s="15" t="s">
        <x:v>8</x:v>
      </x:c>
      <x:c r="Q2" s="15" t="s">
        <x:v>9</x:v>
      </x:c>
      <x:c r="R2" s="16" t="s">
        <x:v>10</x:v>
      </x:c>
      <x:c r="S2" s="17" t="s">
        <x:v>11</x:v>
      </x:c>
      <x:c r="T2" s="17" t="s">
        <x:v>12</x:v>
      </x:c>
      <x:c r="U2" s="17" t="s">
        <x:v>13</x:v>
      </x:c>
      <x:c r="V2" s="17" t="s">
        <x:v>14</x:v>
      </x:c>
      <x:c r="W2" s="17" t="s">
        <x:v>15</x:v>
      </x:c>
      <x:c r="X2" s="17" t="s">
        <x:v>16</x:v>
      </x:c>
      <x:c r="Y2" s="17" t="s">
        <x:v>17</x:v>
      </x:c>
      <x:c r="Z2" s="17" t="s">
        <x:v>18</x:v>
      </x:c>
      <x:c r="AA2" s="17" t="s">
        <x:v>19</x:v>
      </x:c>
      <x:c r="AB2" s="17" t="s">
        <x:v>20</x:v>
      </x:c>
      <x:c r="AC2" s="17" t="str">
        <x:v>Closed Median LP / Median OLP %</x:v>
      </x:c>
      <x:c r="AD2" s="17" t="str">
        <x:v>Closed Median CP / Median LP %</x:v>
      </x:c>
      <x:c r="AE2" s="54" t="s">
        <x:v>21</x:v>
      </x:c>
      <x:c r="AH2" t="str">
        <x:v>Closed Median OLP</x:v>
      </x:c>
      <x:c r="AI2" t="str">
        <x:v>Closed Median LP</x:v>
      </x:c>
      <x:c r="AJ2" t="str">
        <x:v>Closed Median CP</x:v>
      </x:c>
    </x:row>
    <x:row r="3">
      <x:c r="A3" s="55" t="s">
        <x:v>22</x:v>
      </x:c>
      <x:c r="B3" s="43"/>
      <x:c r="C3" s="44"/>
      <x:c r="D3" s="67"/>
      <x:c r="E3" s="43"/>
      <x:c r="F3" s="43"/>
      <x:c r="G3" s="43"/>
      <x:c r="H3" s="43"/>
      <x:c r="I3" s="43"/>
      <x:c r="J3" s="43"/>
      <x:c r="K3" s="43"/>
      <x:c r="L3" s="43"/>
      <x:c r="M3" s="43"/>
      <x:c r="N3" s="43"/>
      <x:c r="O3" s="43"/>
      <x:c r="P3" s="43"/>
      <x:c r="Q3" s="43"/>
      <x:c r="R3" s="44"/>
      <x:c r="S3" s="45"/>
      <x:c r="T3" s="45"/>
      <x:c r="U3" s="45"/>
      <x:c r="V3" s="45"/>
      <x:c r="W3" s="45"/>
      <x:c r="X3" s="45"/>
      <x:c r="Y3" s="45"/>
      <x:c r="Z3" s="45"/>
      <x:c r="AA3" s="45"/>
      <x:c r="AB3" s="45"/>
      <x:c r="AC3" s="45"/>
      <x:c r="AD3" s="45"/>
      <x:c r="AE3" s="56"/>
    </x:row>
    <x:row r="4" ht="35.099998474121094" customHeight="1">
      <x:c r="A4" s="57" t="s">
        <x:v>23</x:v>
      </x:c>
      <x:c r="B4" s="3" t="n">
        <x:v>9</x:v>
      </x:c>
      <x:c r="C4" s="10" t="n">
        <x:v>266.04</x:v>
      </x:c>
      <x:c r="D4" s="10" t="n">
        <x:v>245.45</x:v>
      </x:c>
      <x:c r="E4" s="66" t="n">
        <x:v>675</x:v>
      </x:c>
      <x:c r="F4" s="66" t="n">
        <x:v>740</x:v>
      </x:c>
      <x:c r="G4" s="66" t="n">
        <x:v>133</x:v>
      </x:c>
      <x:c r="H4" s="3" t="n">
        <x:v>171</x:v>
      </x:c>
      <x:c r="I4" s="3" t="n">
        <x:v>3</x:v>
      </x:c>
      <x:c r="J4" s="10" t="n">
        <x:v>975.46</x:v>
      </x:c>
      <x:c r="K4" s="10" t="n">
        <x:v>975.46</x:v>
      </x:c>
      <x:c r="L4" s="66"/>
      <x:c r="M4" s="66" t="n">
        <x:v>54</x:v>
      </x:c>
      <x:c r="N4" s="3" t="n">
        <x:v>107</x:v>
      </x:c>
      <x:c r="O4" s="3" t="n">
        <x:v>110</x:v>
      </x:c>
      <x:c r="P4" s="4" t="n">
        <x:f t="shared" ref="P4:P24" si="0">IF(B4=0,"n.a.",I4/B4)</x:f>
        <x:v>0.3333333333333333</x:v>
      </x:c>
      <x:c r="Q4" s="3" t="n">
        <x:v>2</x:v>
      </x:c>
      <x:c r="R4" s="3" t="n">
        <x:v>2</x:v>
      </x:c>
      <x:c r="S4" s="3" t="n">
        <x:v>19</x:v>
      </x:c>
      <x:c r="T4" s="5" t="n">
        <x:f t="shared" ref="T4:T24" si="1">IF(S4=0,"n.a.",(B4-I4)/(S4/6))</x:f>
        <x:v>1.8947368421052633</x:v>
      </x:c>
      <x:c r="U4" s="12" t="n">
        <x:v>166000</x:v>
      </x:c>
      <x:c r="V4" s="12" t="n">
        <x:v>157211</x:v>
      </x:c>
      <x:c r="W4" s="18" t="n">
        <x:v>192.59</x:v>
      </x:c>
      <x:c r="X4" s="10" t="n">
        <x:v>184.68</x:v>
      </x:c>
      <x:c r="Y4" s="9" t="n">
        <x:v>812</x:v>
      </x:c>
      <x:c r="Z4" s="9" t="n">
        <x:v>815</x:v>
      </x:c>
      <x:c r="AA4" s="64" t="n">
        <x:v>52</x:v>
      </x:c>
      <x:c r="AB4" s="3" t="n">
        <x:v>79</x:v>
      </x:c>
      <x:c r="AC4" s="24" t="n">
        <x:f>IF(OR(AH4="",AI4="",AH4=0),"n.a.",AI4/AH4)</x:f>
        <x:v>0.8409090909090909</x:v>
      </x:c>
      <x:c r="AD4" s="4" t="n">
        <x:f>IF(OR(AI4="",AJ4="",AI4=0),"n.a.",AJ4/AI4)</x:f>
        <x:v>0.8972972972972973</x:v>
      </x:c>
      <x:c r="AE4" s="58" t="n">
        <x:f>IF($B$24=0,"n.a.",B4/$B$24)</x:f>
        <x:v>0.005044843049327354</x:v>
      </x:c>
      <x:c r="AH4" t="n">
        <x:v>220000</x:v>
      </x:c>
      <x:c r="AI4" t="n">
        <x:v>185000</x:v>
      </x:c>
      <x:c r="AJ4" t="n">
        <x:v>166000</x:v>
      </x:c>
    </x:row>
    <x:row r="5" ht="35.099998474121094" customHeight="1">
      <x:c r="A5" s="57" t="s">
        <x:v>24</x:v>
      </x:c>
      <x:c r="B5" s="3" t="n">
        <x:v>58</x:v>
      </x:c>
      <x:c r="C5" s="10" t="n">
        <x:v>273.44</x:v>
      </x:c>
      <x:c r="D5" s="10" t="n">
        <x:v>316.93</x:v>
      </x:c>
      <x:c r="E5" s="66" t="n">
        <x:v>938</x:v>
      </x:c>
      <x:c r="F5" s="66" t="n">
        <x:v>952</x:v>
      </x:c>
      <x:c r="G5" s="66" t="n">
        <x:v>54</x:v>
      </x:c>
      <x:c r="H5" s="3" t="n">
        <x:v>97</x:v>
      </x:c>
      <x:c r="I5" s="3" t="n">
        <x:v>19</x:v>
      </x:c>
      <x:c r="J5" s="10" t="n">
        <x:v>244.97</x:v>
      </x:c>
      <x:c r="K5" s="10" t="n">
        <x:v>265.11</x:v>
      </x:c>
      <x:c r="L5" s="66" t="n">
        <x:v>1094</x:v>
      </x:c>
      <x:c r="M5" s="66" t="n">
        <x:v>973</x:v>
      </x:c>
      <x:c r="N5" s="3" t="n">
        <x:v>46</x:v>
      </x:c>
      <x:c r="O5" s="3" t="n">
        <x:v>57</x:v>
      </x:c>
      <x:c r="P5" s="4" t="n">
        <x:f t="shared" si="0">IF(B5=0,"n.a.",I5/B5)</x:f>
        <x:v>0.3275862068965517</x:v>
      </x:c>
      <x:c r="Q5" s="3" t="n">
        <x:v>7</x:v>
      </x:c>
      <x:c r="R5" s="3" t="n">
        <x:v>15</x:v>
      </x:c>
      <x:c r="S5" s="3" t="n">
        <x:v>63</x:v>
      </x:c>
      <x:c r="T5" s="5" t="n">
        <x:f t="shared" si="1">IF(S5=0,"n.a.",(B5-I5)/(S5/6))</x:f>
        <x:v>3.7142857142857144</x:v>
      </x:c>
      <x:c r="U5" s="12" t="n">
        <x:v>270000</x:v>
      </x:c>
      <x:c r="V5" s="12" t="n">
        <x:v>263402</x:v>
      </x:c>
      <x:c r="W5" s="18" t="n">
        <x:v>266.34</x:v>
      </x:c>
      <x:c r="X5" s="10" t="n">
        <x:v>273.61</x:v>
      </x:c>
      <x:c r="Y5" s="9" t="n">
        <x:v>1037</x:v>
      </x:c>
      <x:c r="Z5" s="9" t="n">
        <x:v>1052</x:v>
      </x:c>
      <x:c r="AA5" s="64" t="n">
        <x:v>51</x:v>
      </x:c>
      <x:c r="AB5" s="3" t="n">
        <x:v>91</x:v>
      </x:c>
      <x:c r="AC5" s="24" t="n">
        <x:f>IF(OR(AH5="",AI5="",AH5=0),"n.a.",AI5/AH5)</x:f>
        <x:v>0.9333333333333333</x:v>
      </x:c>
      <x:c r="AD5" s="4" t="n">
        <x:f>IF(OR(AI5="",AJ5="",AI5=0),"n.a.",AJ5/AI5)</x:f>
        <x:v>0.9642857142857143</x:v>
      </x:c>
      <x:c r="AE5" s="58" t="n">
        <x:f>IF($B$24=0,"n.a.",B5/$B$24)</x:f>
        <x:v>0.032511210762331835</x:v>
      </x:c>
      <x:c r="AH5" t="n">
        <x:v>300000</x:v>
      </x:c>
      <x:c r="AI5" t="n">
        <x:v>280000</x:v>
      </x:c>
      <x:c r="AJ5" t="n">
        <x:v>270000</x:v>
      </x:c>
    </x:row>
    <x:row r="6" ht="35.099998474121094" customHeight="1">
      <x:c r="A6" s="57" t="s">
        <x:v>25</x:v>
      </x:c>
      <x:c r="B6" s="3" t="n">
        <x:v>117</x:v>
      </x:c>
      <x:c r="C6" s="10" t="n">
        <x:v>331.68</x:v>
      </x:c>
      <x:c r="D6" s="10" t="n">
        <x:v>327.33</x:v>
      </x:c>
      <x:c r="E6" s="66" t="n">
        <x:v>1005</x:v>
      </x:c>
      <x:c r="F6" s="66" t="n">
        <x:v>1067</x:v>
      </x:c>
      <x:c r="G6" s="66" t="n">
        <x:v>69</x:v>
      </x:c>
      <x:c r="H6" s="3" t="n">
        <x:v>92</x:v>
      </x:c>
      <x:c r="I6" s="3" t="n">
        <x:v>30</x:v>
      </x:c>
      <x:c r="J6" s="10" t="n">
        <x:v>274.38</x:v>
      </x:c>
      <x:c r="K6" s="10" t="n">
        <x:v>278.38</x:v>
      </x:c>
      <x:c r="L6" s="66" t="n">
        <x:v>1154</x:v>
      </x:c>
      <x:c r="M6" s="66" t="n">
        <x:v>1222</x:v>
      </x:c>
      <x:c r="N6" s="3" t="n">
        <x:v>53</x:v>
      </x:c>
      <x:c r="O6" s="3" t="n">
        <x:v>60</x:v>
      </x:c>
      <x:c r="P6" s="4" t="n">
        <x:f t="shared" si="0">IF(B6=0,"n.a.",I6/B6)</x:f>
        <x:v>0.2564102564102564</x:v>
      </x:c>
      <x:c r="Q6" s="3" t="n">
        <x:v>10</x:v>
      </x:c>
      <x:c r="R6" s="3" t="n">
        <x:v>23</x:v>
      </x:c>
      <x:c r="S6" s="3" t="n">
        <x:v>117</x:v>
      </x:c>
      <x:c r="T6" s="5" t="n">
        <x:f t="shared" si="1">IF(S6=0,"n.a.",(B6-I6)/(S6/6))</x:f>
        <x:v>4.461538461538462</x:v>
      </x:c>
      <x:c r="U6" s="12" t="n">
        <x:v>327500</x:v>
      </x:c>
      <x:c r="V6" s="12" t="n">
        <x:v>325958</x:v>
      </x:c>
      <x:c r="W6" s="18" t="n">
        <x:v>286.2</x:v>
      </x:c>
      <x:c r="X6" s="10" t="n">
        <x:v>293.74</x:v>
      </x:c>
      <x:c r="Y6" s="9" t="n">
        <x:v>1176</x:v>
      </x:c>
      <x:c r="Z6" s="9" t="n">
        <x:v>1190</x:v>
      </x:c>
      <x:c r="AA6" s="64" t="n">
        <x:v>45</x:v>
      </x:c>
      <x:c r="AB6" s="64" t="n">
        <x:v>77</x:v>
      </x:c>
      <x:c r="AC6" s="24" t="n">
        <x:f>IF(OR(AH6="",AI6="",AH6=0),"n.a.",AI6/AH6)</x:f>
        <x:v>0.9688482423549586</x:v>
      </x:c>
      <x:c r="AD6" s="4" t="n">
        <x:f>IF(OR(AI6="",AJ6="",AI6=0),"n.a.",AJ6/AI6)</x:f>
        <x:v>0.9660766961651918</x:v>
      </x:c>
      <x:c r="AE6" s="58" t="n">
        <x:f>IF($B$24=0,"n.a.",B6/$B$24)</x:f>
        <x:v>0.0655829596412556</x:v>
      </x:c>
      <x:c r="AH6" t="n">
        <x:v>349900</x:v>
      </x:c>
      <x:c r="AI6" t="n">
        <x:v>339000</x:v>
      </x:c>
      <x:c r="AJ6" t="n">
        <x:v>327500</x:v>
      </x:c>
    </x:row>
    <x:row r="7" ht="35.099998474121094" customHeight="1">
      <x:c r="A7" s="57" t="s">
        <x:v>26</x:v>
      </x:c>
      <x:c r="B7" s="3" t="n">
        <x:v>151</x:v>
      </x:c>
      <x:c r="C7" s="10" t="n">
        <x:v>290.84</x:v>
      </x:c>
      <x:c r="D7" s="10" t="n">
        <x:v>309.76</x:v>
      </x:c>
      <x:c r="E7" s="66" t="n">
        <x:v>1287</x:v>
      </x:c>
      <x:c r="F7" s="66" t="n">
        <x:v>1322</x:v>
      </x:c>
      <x:c r="G7" s="66" t="n">
        <x:v>66</x:v>
      </x:c>
      <x:c r="H7" s="3" t="n">
        <x:v>95</x:v>
      </x:c>
      <x:c r="I7" s="3" t="n">
        <x:v>23</x:v>
      </x:c>
      <x:c r="J7" s="10" t="n">
        <x:v>259.78</x:v>
      </x:c>
      <x:c r="K7" s="10" t="n">
        <x:v>256.32</x:v>
      </x:c>
      <x:c r="L7" s="66" t="n">
        <x:v>1376</x:v>
      </x:c>
      <x:c r="M7" s="66" t="n">
        <x:v>1518</x:v>
      </x:c>
      <x:c r="N7" s="3" t="n">
        <x:v>63</x:v>
      </x:c>
      <x:c r="O7" s="3" t="n">
        <x:v>64</x:v>
      </x:c>
      <x:c r="P7" s="4" t="n">
        <x:f t="shared" si="0">IF(B7=0,"n.a.",I7/B7)</x:f>
        <x:v>0.152317880794702</x:v>
      </x:c>
      <x:c r="Q7" s="3" t="n">
        <x:v>22</x:v>
      </x:c>
      <x:c r="R7" s="3" t="n">
        <x:v>40</x:v>
      </x:c>
      <x:c r="S7" s="3" t="n">
        <x:v>166</x:v>
      </x:c>
      <x:c r="T7" s="5" t="n">
        <x:f t="shared" si="1">IF(S7=0,"n.a.",(B7-I7)/(S7/6))</x:f>
        <x:v>4.626506024096385</x:v>
      </x:c>
      <x:c r="U7" s="12" t="n">
        <x:v>380000</x:v>
      </x:c>
      <x:c r="V7" s="12" t="n">
        <x:v>377839</x:v>
      </x:c>
      <x:c r="W7" s="18" t="n">
        <x:v>289.56</x:v>
      </x:c>
      <x:c r="X7" s="10" t="n">
        <x:v>300.55</x:v>
      </x:c>
      <x:c r="Y7" s="9" t="n">
        <x:v>1305</x:v>
      </x:c>
      <x:c r="Z7" s="9" t="n">
        <x:v>1342</x:v>
      </x:c>
      <x:c r="AA7" s="64" t="n">
        <x:v>21</x:v>
      </x:c>
      <x:c r="AB7" s="64" t="n">
        <x:v>56</x:v>
      </x:c>
      <x:c r="AC7" s="24" t="n">
        <x:f>IF(OR(AH7="",AI7="",AH7=0),"n.a.",AI7/AH7)</x:f>
        <x:v>0.9773182957393484</x:v>
      </x:c>
      <x:c r="AD7" s="4" t="n">
        <x:f>IF(OR(AI7="",AJ7="",AI7=0),"n.a.",AJ7/AI7)</x:f>
        <x:v>0.9744839081933582</x:v>
      </x:c>
      <x:c r="AE7" s="58" t="n">
        <x:f>IF($B$24=0,"n.a.",B7/$B$24)</x:f>
        <x:v>0.08464125560538116</x:v>
      </x:c>
      <x:c r="AH7" t="n">
        <x:v>399000</x:v>
      </x:c>
      <x:c r="AI7" t="n">
        <x:v>389950</x:v>
      </x:c>
      <x:c r="AJ7" t="n">
        <x:v>380000</x:v>
      </x:c>
    </x:row>
    <x:row r="8" ht="35.099998474121094" customHeight="1">
      <x:c r="A8" s="57" t="s">
        <x:v>27</x:v>
      </x:c>
      <x:c r="B8" s="3" t="n">
        <x:v>140</x:v>
      </x:c>
      <x:c r="C8" s="10" t="n">
        <x:v>276.33</x:v>
      </x:c>
      <x:c r="D8" s="10" t="n">
        <x:v>296.47</x:v>
      </x:c>
      <x:c r="E8" s="66" t="n">
        <x:v>1520</x:v>
      </x:c>
      <x:c r="F8" s="66" t="n">
        <x:v>1526</x:v>
      </x:c>
      <x:c r="G8" s="66" t="n">
        <x:v>76</x:v>
      </x:c>
      <x:c r="H8" s="3" t="n">
        <x:v>104</x:v>
      </x:c>
      <x:c r="I8" s="3" t="n">
        <x:v>28</x:v>
      </x:c>
      <x:c r="J8" s="10" t="n">
        <x:v>272.02</x:v>
      </x:c>
      <x:c r="K8" s="10" t="n">
        <x:v>284.12</x:v>
      </x:c>
      <x:c r="L8" s="66" t="n">
        <x:v>1499</x:v>
      </x:c>
      <x:c r="M8" s="66" t="n">
        <x:v>1572</x:v>
      </x:c>
      <x:c r="N8" s="3" t="n">
        <x:v>47</x:v>
      </x:c>
      <x:c r="O8" s="3" t="n">
        <x:v>63</x:v>
      </x:c>
      <x:c r="P8" s="4" t="n">
        <x:f t="shared" si="0">IF(B8=0,"n.a.",I8/B8)</x:f>
        <x:v>0.2</x:v>
      </x:c>
      <x:c r="Q8" s="3" t="n">
        <x:v>14</x:v>
      </x:c>
      <x:c r="R8" s="3" t="n">
        <x:v>39</x:v>
      </x:c>
      <x:c r="S8" s="3" t="n">
        <x:v>184</x:v>
      </x:c>
      <x:c r="T8" s="5" t="n">
        <x:f t="shared" si="1">IF(S8=0,"n.a.",(B8-I8)/(S8/6))</x:f>
        <x:v>3.652173913043478</x:v>
      </x:c>
      <x:c r="U8" s="12" t="n">
        <x:v>425000</x:v>
      </x:c>
      <x:c r="V8" s="12" t="n">
        <x:v>422413</x:v>
      </x:c>
      <x:c r="W8" s="18" t="n">
        <x:v>280.38</x:v>
      </x:c>
      <x:c r="X8" s="10" t="n">
        <x:v>288.84</x:v>
      </x:c>
      <x:c r="Y8" s="9" t="n">
        <x:v>1513</x:v>
      </x:c>
      <x:c r="Z8" s="9" t="n">
        <x:v>1557</x:v>
      </x:c>
      <x:c r="AA8" s="3" t="n">
        <x:v>29</x:v>
      </x:c>
      <x:c r="AB8" s="3" t="n">
        <x:v>73</x:v>
      </x:c>
      <x:c r="AC8" s="24" t="n">
        <x:f>IF(OR(AH8="",AI8="",AH8=0),"n.a.",AI8/AH8)</x:f>
        <x:v>0.9599109131403119</x:v>
      </x:c>
      <x:c r="AD8" s="4" t="n">
        <x:f>IF(OR(AI8="",AJ8="",AI8=0),"n.a.",AJ8/AI8)</x:f>
        <x:v>0.9860788863109049</x:v>
      </x:c>
      <x:c r="AE8" s="58" t="n">
        <x:f>IF($B$24=0,"n.a.",B8/$B$24)</x:f>
        <x:v>0.07847533632286996</x:v>
      </x:c>
      <x:c r="AH8" t="n">
        <x:v>449000</x:v>
      </x:c>
      <x:c r="AI8" t="n">
        <x:v>431000</x:v>
      </x:c>
      <x:c r="AJ8" t="n">
        <x:v>425000</x:v>
      </x:c>
    </x:row>
    <x:row r="9" ht="35.099998474121094" customHeight="1">
      <x:c r="A9" s="57" t="s">
        <x:v>28</x:v>
      </x:c>
      <x:c r="B9" s="3" t="n">
        <x:v>157</x:v>
      </x:c>
      <x:c r="C9" s="10" t="n">
        <x:v>288.95</x:v>
      </x:c>
      <x:c r="D9" s="10" t="n">
        <x:v>301.28</x:v>
      </x:c>
      <x:c r="E9" s="66" t="n">
        <x:v>1661</x:v>
      </x:c>
      <x:c r="F9" s="66" t="n">
        <x:v>1721</x:v>
      </x:c>
      <x:c r="G9" s="66" t="n">
        <x:v>69</x:v>
      </x:c>
      <x:c r="H9" s="3" t="n">
        <x:v>106</x:v>
      </x:c>
      <x:c r="I9" s="3" t="n">
        <x:v>38</x:v>
      </x:c>
      <x:c r="J9" s="10" t="n">
        <x:v>278.42</x:v>
      </x:c>
      <x:c r="K9" s="10" t="n">
        <x:v>285.15</x:v>
      </x:c>
      <x:c r="L9" s="66" t="n">
        <x:v>1735</x:v>
      </x:c>
      <x:c r="M9" s="66" t="n">
        <x:v>1831</x:v>
      </x:c>
      <x:c r="N9" s="3" t="n">
        <x:v>32</x:v>
      </x:c>
      <x:c r="O9" s="3" t="n">
        <x:v>67</x:v>
      </x:c>
      <x:c r="P9" s="4" t="n">
        <x:f t="shared" si="0">IF(B9=0,"n.a.",I9/B9)</x:f>
        <x:v>0.24203821656050956</x:v>
      </x:c>
      <x:c r="Q9" s="3" t="n">
        <x:v>18</x:v>
      </x:c>
      <x:c r="R9" s="3" t="n">
        <x:v>38</x:v>
      </x:c>
      <x:c r="S9" s="3" t="n">
        <x:v>166</x:v>
      </x:c>
      <x:c r="T9" s="5" t="n">
        <x:f t="shared" si="1">IF(S9=0,"n.a.",(B9-I9)/(S9/6))</x:f>
        <x:v>4.301204819277109</x:v>
      </x:c>
      <x:c r="U9" s="12" t="n">
        <x:v>470000</x:v>
      </x:c>
      <x:c r="V9" s="12" t="n">
        <x:v>471931</x:v>
      </x:c>
      <x:c r="W9" s="18" t="n">
        <x:v>276.73</x:v>
      </x:c>
      <x:c r="X9" s="10" t="n">
        <x:v>288.21</x:v>
      </x:c>
      <x:c r="Y9" s="9" t="n">
        <x:v>1706</x:v>
      </x:c>
      <x:c r="Z9" s="9" t="n">
        <x:v>1757</x:v>
      </x:c>
      <x:c r="AA9" s="3" t="n">
        <x:v>29</x:v>
      </x:c>
      <x:c r="AB9" s="3" t="n">
        <x:v>64</x:v>
      </x:c>
      <x:c r="AC9" s="24" t="n">
        <x:f>IF(OR(AH9="",AI9="",AH9=0),"n.a.",AI9/AH9)</x:f>
        <x:v>0.9694949494949495</x:v>
      </x:c>
      <x:c r="AD9" s="4" t="n">
        <x:f>IF(OR(AI9="",AJ9="",AI9=0),"n.a.",AJ9/AI9)</x:f>
        <x:v>0.9793707022296312</x:v>
      </x:c>
      <x:c r="AE9" s="58" t="n">
        <x:f>IF($B$24=0,"n.a.",B9/$B$24)</x:f>
        <x:v>0.08800448430493274</x:v>
      </x:c>
      <x:c r="AH9" t="n">
        <x:v>495000</x:v>
      </x:c>
      <x:c r="AI9" t="n">
        <x:v>479900</x:v>
      </x:c>
      <x:c r="AJ9" t="n">
        <x:v>470000</x:v>
      </x:c>
    </x:row>
    <x:row r="10" ht="35.099998474121094" customHeight="1">
      <x:c r="A10" s="57" t="s">
        <x:v>29</x:v>
      </x:c>
      <x:c r="B10" s="3" t="n">
        <x:v>84</x:v>
      </x:c>
      <x:c r="C10" s="10" t="n">
        <x:v>287.14</x:v>
      </x:c>
      <x:c r="D10" s="10" t="n">
        <x:v>290.1</x:v>
      </x:c>
      <x:c r="E10" s="66" t="n">
        <x:v>1806</x:v>
      </x:c>
      <x:c r="F10" s="66" t="n">
        <x:v>1935</x:v>
      </x:c>
      <x:c r="G10" s="66" t="n">
        <x:v>77</x:v>
      </x:c>
      <x:c r="H10" s="3" t="n">
        <x:v>103</x:v>
      </x:c>
      <x:c r="I10" s="3" t="n">
        <x:v>21</x:v>
      </x:c>
      <x:c r="J10" s="10" t="n">
        <x:v>242.87</x:v>
      </x:c>
      <x:c r="K10" s="10" t="n">
        <x:v>262.68</x:v>
      </x:c>
      <x:c r="L10" s="66" t="n">
        <x:v>2244</x:v>
      </x:c>
      <x:c r="M10" s="66" t="n">
        <x:v>2154</x:v>
      </x:c>
      <x:c r="N10" s="3" t="n">
        <x:v>60</x:v>
      </x:c>
      <x:c r="O10" s="3" t="n">
        <x:v>134</x:v>
      </x:c>
      <x:c r="P10" s="4" t="n">
        <x:f t="shared" si="0">IF(B10=0,"n.a.",I10/B10)</x:f>
        <x:v>0.25</x:v>
      </x:c>
      <x:c r="Q10" s="3" t="n">
        <x:v>11</x:v>
      </x:c>
      <x:c r="R10" s="3" t="n">
        <x:v>22</x:v>
      </x:c>
      <x:c r="S10" s="3" t="n">
        <x:v>119</x:v>
      </x:c>
      <x:c r="T10" s="5" t="n">
        <x:f t="shared" si="1">IF(S10=0,"n.a.",(B10-I10)/(S10/6))</x:f>
        <x:v>3.1764705882352944</x:v>
      </x:c>
      <x:c r="U10" s="12" t="n">
        <x:v>522500</x:v>
      </x:c>
      <x:c r="V10" s="12" t="n">
        <x:v>521575</x:v>
      </x:c>
      <x:c r="W10" s="18" t="n">
        <x:v>298.36</x:v>
      </x:c>
      <x:c r="X10" s="10" t="n">
        <x:v>301.89</x:v>
      </x:c>
      <x:c r="Y10" s="9" t="n">
        <x:v>1759</x:v>
      </x:c>
      <x:c r="Z10" s="9" t="n">
        <x:v>1836</x:v>
      </x:c>
      <x:c r="AA10" s="3" t="n">
        <x:v>27</x:v>
      </x:c>
      <x:c r="AB10" s="3" t="n">
        <x:v>62</x:v>
      </x:c>
      <x:c r="AC10" s="24" t="n">
        <x:f>IF(OR(AH10="",AI10="",AH10=0),"n.a.",AI10/AH10)</x:f>
        <x:v>0.981651376146789</x:v>
      </x:c>
      <x:c r="AD10" s="4" t="n">
        <x:f>IF(OR(AI10="",AJ10="",AI10=0),"n.a.",AJ10/AI10)</x:f>
        <x:v>0.9766355140186916</x:v>
      </x:c>
      <x:c r="AE10" s="58" t="n">
        <x:f>IF($B$24=0,"n.a.",B10/$B$24)</x:f>
        <x:v>0.04708520179372197</x:v>
      </x:c>
      <x:c r="AH10" t="n">
        <x:v>545000</x:v>
      </x:c>
      <x:c r="AI10" t="n">
        <x:v>535000</x:v>
      </x:c>
      <x:c r="AJ10" t="n">
        <x:v>522500</x:v>
      </x:c>
    </x:row>
    <x:row r="11" ht="35.099998474121094" customHeight="1">
      <x:c r="A11" s="57" t="s">
        <x:v>30</x:v>
      </x:c>
      <x:c r="B11" s="3" t="n">
        <x:v>145</x:v>
      </x:c>
      <x:c r="C11" s="10" t="n">
        <x:v>276.31</x:v>
      </x:c>
      <x:c r="D11" s="10" t="n">
        <x:v>302.16</x:v>
      </x:c>
      <x:c r="E11" s="66" t="n">
        <x:v>2047</x:v>
      </x:c>
      <x:c r="F11" s="66" t="n">
        <x:v>2068</x:v>
      </x:c>
      <x:c r="G11" s="66" t="n">
        <x:v>90</x:v>
      </x:c>
      <x:c r="H11" s="3" t="n">
        <x:v>127</x:v>
      </x:c>
      <x:c r="I11" s="3" t="n">
        <x:v>20</x:v>
      </x:c>
      <x:c r="J11" s="10" t="n">
        <x:v>304.66</x:v>
      </x:c>
      <x:c r="K11" s="10" t="n">
        <x:v>315.83</x:v>
      </x:c>
      <x:c r="L11" s="66" t="n">
        <x:v>1883</x:v>
      </x:c>
      <x:c r="M11" s="66" t="n">
        <x:v>1953</x:v>
      </x:c>
      <x:c r="N11" s="3" t="n">
        <x:v>34</x:v>
      </x:c>
      <x:c r="O11" s="3" t="n">
        <x:v>56</x:v>
      </x:c>
      <x:c r="P11" s="4" t="n">
        <x:f t="shared" si="0">IF(B11=0,"n.a.",I11/B11)</x:f>
        <x:v>0.13793103448275862</x:v>
      </x:c>
      <x:c r="Q11" s="3" t="n">
        <x:v>19</x:v>
      </x:c>
      <x:c r="R11" s="3" t="n">
        <x:v>37</x:v>
      </x:c>
      <x:c r="S11" s="3" t="n">
        <x:v>102</x:v>
      </x:c>
      <x:c r="T11" s="5" t="n">
        <x:f t="shared" si="1">IF(S11=0,"n.a.",(B11-I11)/(S11/6))</x:f>
        <x:v>7.352941176470588</x:v>
      </x:c>
      <x:c r="U11" s="12" t="n">
        <x:v>573500</x:v>
      </x:c>
      <x:c r="V11" s="12" t="n">
        <x:v>571721</x:v>
      </x:c>
      <x:c r="W11" s="18" t="n">
        <x:v>275.48</x:v>
      </x:c>
      <x:c r="X11" s="10" t="n">
        <x:v>298.2</x:v>
      </x:c>
      <x:c r="Y11" s="9" t="n">
        <x:v>2060</x:v>
      </x:c>
      <x:c r="Z11" s="9" t="n">
        <x:v>2105</x:v>
      </x:c>
      <x:c r="AA11" s="3" t="n">
        <x:v>45</x:v>
      </x:c>
      <x:c r="AB11" s="3" t="n">
        <x:v>92</x:v>
      </x:c>
      <x:c r="AC11" s="24" t="n">
        <x:f>IF(OR(AH11="",AI11="",AH11=0),"n.a.",AI11/AH11)</x:f>
        <x:v>0.9766277128547579</x:v>
      </x:c>
      <x:c r="AD11" s="4" t="n">
        <x:f>IF(OR(AI11="",AJ11="",AI11=0),"n.a.",AJ11/AI11)</x:f>
        <x:v>0.9803418803418803</x:v>
      </x:c>
      <x:c r="AE11" s="58" t="n">
        <x:f>IF($B$24=0,"n.a.",B11/$B$24)</x:f>
        <x:v>0.0812780269058296</x:v>
      </x:c>
      <x:c r="AH11" t="n">
        <x:v>599000</x:v>
      </x:c>
      <x:c r="AI11" t="n">
        <x:v>585000</x:v>
      </x:c>
      <x:c r="AJ11" t="n">
        <x:v>573500</x:v>
      </x:c>
    </x:row>
    <x:row r="12" ht="35.099998474121094" customHeight="1">
      <x:c r="A12" s="57" t="s">
        <x:v>31</x:v>
      </x:c>
      <x:c r="B12" s="3" t="n">
        <x:v>95</x:v>
      </x:c>
      <x:c r="C12" s="10" t="n">
        <x:v>304.33</x:v>
      </x:c>
      <x:c r="D12" s="10" t="n">
        <x:v>317.15</x:v>
      </x:c>
      <x:c r="E12" s="66" t="n">
        <x:v>2050</x:v>
      </x:c>
      <x:c r="F12" s="66" t="n">
        <x:v>2186</x:v>
      </x:c>
      <x:c r="G12" s="66" t="n">
        <x:v>69</x:v>
      </x:c>
      <x:c r="H12" s="3" t="n">
        <x:v>112</x:v>
      </x:c>
      <x:c r="I12" s="3" t="n">
        <x:v>16</x:v>
      </x:c>
      <x:c r="J12" s="10" t="n">
        <x:v>307.43</x:v>
      </x:c>
      <x:c r="K12" s="10" t="n">
        <x:v>324.92</x:v>
      </x:c>
      <x:c r="L12" s="66" t="n">
        <x:v>2014</x:v>
      </x:c>
      <x:c r="M12" s="66" t="n">
        <x:v>2058</x:v>
      </x:c>
      <x:c r="N12" s="3" t="n">
        <x:v>62</x:v>
      </x:c>
      <x:c r="O12" s="3" t="n">
        <x:v>88</x:v>
      </x:c>
      <x:c r="P12" s="4" t="n">
        <x:f t="shared" si="0">IF(B12=0,"n.a.",I12/B12)</x:f>
        <x:v>0.16842105263157894</x:v>
      </x:c>
      <x:c r="Q12" s="3" t="n">
        <x:v>15</x:v>
      </x:c>
      <x:c r="R12" s="3" t="n">
        <x:v>27</x:v>
      </x:c>
      <x:c r="S12" s="3" t="n">
        <x:v>93</x:v>
      </x:c>
      <x:c r="T12" s="5" t="n">
        <x:f t="shared" si="1">IF(S12=0,"n.a.",(B12-I12)/(S12/6))</x:f>
        <x:v>5.096774193548387</x:v>
      </x:c>
      <x:c r="U12" s="12" t="n">
        <x:v>620000</x:v>
      </x:c>
      <x:c r="V12" s="12" t="n">
        <x:v>619912</x:v>
      </x:c>
      <x:c r="W12" s="18" t="n">
        <x:v>291.08</x:v>
      </x:c>
      <x:c r="X12" s="10" t="n">
        <x:v>296.49</x:v>
      </x:c>
      <x:c r="Y12" s="9" t="n">
        <x:v>2132</x:v>
      </x:c>
      <x:c r="Z12" s="9" t="n">
        <x:v>2215</x:v>
      </x:c>
      <x:c r="AA12" s="3" t="n">
        <x:v>29</x:v>
      </x:c>
      <x:c r="AB12" s="3" t="n">
        <x:v>79</x:v>
      </x:c>
      <x:c r="AC12" s="24" t="n">
        <x:f>IF(OR(AH12="",AI12="",AH12=0),"n.a.",AI12/AH12)</x:f>
        <x:v>0.9769230769230769</x:v>
      </x:c>
      <x:c r="AD12" s="4" t="n">
        <x:f>IF(OR(AI12="",AJ12="",AI12=0),"n.a.",AJ12/AI12)</x:f>
        <x:v>0.9763779527559056</x:v>
      </x:c>
      <x:c r="AE12" s="58" t="n">
        <x:f>IF($B$24=0,"n.a.",B12/$B$24)</x:f>
        <x:v>0.053251121076233185</x:v>
      </x:c>
      <x:c r="AH12" t="n">
        <x:v>650000</x:v>
      </x:c>
      <x:c r="AI12" t="n">
        <x:v>635000</x:v>
      </x:c>
      <x:c r="AJ12" t="n">
        <x:v>620000</x:v>
      </x:c>
    </x:row>
    <x:row r="13" ht="35.099998474121094" customHeight="1">
      <x:c r="A13" s="57" t="s">
        <x:v>32</x:v>
      </x:c>
      <x:c r="B13" s="3" t="n">
        <x:v>102</x:v>
      </x:c>
      <x:c r="C13" s="10" t="n">
        <x:v>288.25</x:v>
      </x:c>
      <x:c r="D13" s="10" t="n">
        <x:v>304.67</x:v>
      </x:c>
      <x:c r="E13" s="66" t="n">
        <x:v>2373</x:v>
      </x:c>
      <x:c r="F13" s="66" t="n">
        <x:v>2420</x:v>
      </x:c>
      <x:c r="G13" s="66" t="n">
        <x:v>73</x:v>
      </x:c>
      <x:c r="H13" s="3" t="n">
        <x:v>133</x:v>
      </x:c>
      <x:c r="I13" s="3" t="n">
        <x:v>15</x:v>
      </x:c>
      <x:c r="J13" s="10" t="n">
        <x:v>288.66</x:v>
      </x:c>
      <x:c r="K13" s="10" t="n">
        <x:v>270.5</x:v>
      </x:c>
      <x:c r="L13" s="66" t="n">
        <x:v>2425</x:v>
      </x:c>
      <x:c r="M13" s="66" t="n">
        <x:v>2666</x:v>
      </x:c>
      <x:c r="N13" s="3" t="n">
        <x:v>102</x:v>
      </x:c>
      <x:c r="O13" s="3" t="n">
        <x:v>123</x:v>
      </x:c>
      <x:c r="P13" s="4" t="n">
        <x:f t="shared" si="0">IF(B13=0,"n.a.",I13/B13)</x:f>
        <x:v>0.14705882352941177</x:v>
      </x:c>
      <x:c r="Q13" s="3" t="n">
        <x:v>7</x:v>
      </x:c>
      <x:c r="R13" s="3" t="n">
        <x:v>36</x:v>
      </x:c>
      <x:c r="S13" s="3" t="n">
        <x:v>88</x:v>
      </x:c>
      <x:c r="T13" s="5" t="n">
        <x:f t="shared" si="1">IF(S13=0,"n.a.",(B13-I13)/(S13/6))</x:f>
        <x:v>5.931818181818182</x:v>
      </x:c>
      <x:c r="U13" s="12" t="n">
        <x:v>675000</x:v>
      </x:c>
      <x:c r="V13" s="12" t="n">
        <x:v>674594</x:v>
      </x:c>
      <x:c r="W13" s="18" t="n">
        <x:v>305.34</x:v>
      </x:c>
      <x:c r="X13" s="10" t="n">
        <x:v>319.52</x:v>
      </x:c>
      <x:c r="Y13" s="9" t="n">
        <x:v>2192</x:v>
      </x:c>
      <x:c r="Z13" s="9" t="n">
        <x:v>2240</x:v>
      </x:c>
      <x:c r="AA13" s="3" t="n">
        <x:v>36</x:v>
      </x:c>
      <x:c r="AB13" s="3" t="n">
        <x:v>61</x:v>
      </x:c>
      <x:c r="AC13" s="24" t="n">
        <x:f>IF(OR(AH13="",AI13="",AH13=0),"n.a.",AI13/AH13)</x:f>
        <x:v>0.9864091559370529</x:v>
      </x:c>
      <x:c r="AD13" s="4" t="n">
        <x:f>IF(OR(AI13="",AJ13="",AI13=0),"n.a.",AJ13/AI13)</x:f>
        <x:v>0.9789702683103698</x:v>
      </x:c>
      <x:c r="AE13" s="58" t="n">
        <x:f>IF($B$24=0,"n.a.",B13/$B$24)</x:f>
        <x:v>0.05717488789237668</x:v>
      </x:c>
      <x:c r="AH13" t="n">
        <x:v>699000</x:v>
      </x:c>
      <x:c r="AI13" t="n">
        <x:v>689500</x:v>
      </x:c>
      <x:c r="AJ13" s="63" t="n">
        <x:v>675000</x:v>
      </x:c>
    </x:row>
    <x:row r="14" ht="35.099998474121094" customHeight="1">
      <x:c r="A14" s="57" t="s">
        <x:v>33</x:v>
      </x:c>
      <x:c r="B14" s="3" t="n">
        <x:v>70</x:v>
      </x:c>
      <x:c r="C14" s="10" t="n">
        <x:v>300.23</x:v>
      </x:c>
      <x:c r="D14" s="10" t="n">
        <x:v>320.38</x:v>
      </x:c>
      <x:c r="E14" s="66" t="n">
        <x:v>2373</x:v>
      </x:c>
      <x:c r="F14" s="66" t="n">
        <x:v>2472</x:v>
      </x:c>
      <x:c r="G14" s="66" t="n">
        <x:v>96</x:v>
      </x:c>
      <x:c r="H14" s="3" t="n">
        <x:v>123</x:v>
      </x:c>
      <x:c r="I14" s="3" t="n">
        <x:v>12</x:v>
      </x:c>
      <x:c r="J14" s="10" t="n">
        <x:v>337.63</x:v>
      </x:c>
      <x:c r="K14" s="10" t="n">
        <x:v>357.08</x:v>
      </x:c>
      <x:c r="L14" s="66" t="n">
        <x:v>2148</x:v>
      </x:c>
      <x:c r="M14" s="66" t="n">
        <x:v>2225</x:v>
      </x:c>
      <x:c r="N14" s="3" t="n">
        <x:v>42</x:v>
      </x:c>
      <x:c r="O14" s="3" t="n">
        <x:v>69</x:v>
      </x:c>
      <x:c r="P14" s="4" t="n">
        <x:f t="shared" si="0">IF(B14=0,"n.a.",I14/B14)</x:f>
        <x:v>0.17142857142857143</x:v>
      </x:c>
      <x:c r="Q14" s="3" t="n">
        <x:v>5</x:v>
      </x:c>
      <x:c r="R14" s="3" t="n">
        <x:v>25</x:v>
      </x:c>
      <x:c r="S14" s="3" t="n">
        <x:v>67</x:v>
      </x:c>
      <x:c r="T14" s="5" t="n">
        <x:f t="shared" si="1">IF(S14=0,"n.a.",(B14-I14)/(S14/6))</x:f>
        <x:v>5.1940298507462686</x:v>
      </x:c>
      <x:c r="U14" s="12" t="n">
        <x:v>717500</x:v>
      </x:c>
      <x:c r="V14" s="12" t="n">
        <x:v>720817</x:v>
      </x:c>
      <x:c r="W14" s="18" t="n">
        <x:v>301.53</x:v>
      </x:c>
      <x:c r="X14" s="10" t="n">
        <x:v>331.26</x:v>
      </x:c>
      <x:c r="Y14" s="9" t="n">
        <x:v>2362</x:v>
      </x:c>
      <x:c r="Z14" s="9" t="n">
        <x:v>2391</x:v>
      </x:c>
      <x:c r="AA14" s="3" t="n">
        <x:v>23</x:v>
      </x:c>
      <x:c r="AB14" s="3" t="n">
        <x:v>66</x:v>
      </x:c>
      <x:c r="AC14" s="24" t="n">
        <x:f>IF(OR(AH14="",AI14="",AH14=0),"n.a.",AI14/AH14)</x:f>
        <x:v>0.9953693333333333</x:v>
      </x:c>
      <x:c r="AD14" s="4" t="n">
        <x:f>IF(OR(AI14="",AJ14="",AI14=0),"n.a.",AJ14/AI14)</x:f>
        <x:v>0.9611172804198642</x:v>
      </x:c>
      <x:c r="AE14" s="58" t="n">
        <x:f>IF($B$24=0,"n.a.",B14/$B$24)</x:f>
        <x:v>0.03923766816143498</x:v>
      </x:c>
      <x:c r="AH14" t="n">
        <x:v>750000</x:v>
      </x:c>
      <x:c r="AI14" t="n">
        <x:v>746527</x:v>
      </x:c>
      <x:c r="AJ14" s="63" t="n">
        <x:v>717500</x:v>
      </x:c>
    </x:row>
    <x:row r="15" ht="35.099998474121094" customHeight="1">
      <x:c r="A15" s="57" t="s">
        <x:v>34</x:v>
      </x:c>
      <x:c r="B15" s="3" t="n">
        <x:v>84</x:v>
      </x:c>
      <x:c r="C15" s="10" t="n">
        <x:v>310.28</x:v>
      </x:c>
      <x:c r="D15" s="10" t="n">
        <x:v>324.57</x:v>
      </x:c>
      <x:c r="E15" s="66" t="n">
        <x:v>2528</x:v>
      </x:c>
      <x:c r="F15" s="66" t="n">
        <x:v>2606</x:v>
      </x:c>
      <x:c r="G15" s="66" t="n">
        <x:v>73</x:v>
      </x:c>
      <x:c r="H15" s="3" t="n">
        <x:v>112</x:v>
      </x:c>
      <x:c r="I15" s="3" t="n">
        <x:v>16</x:v>
      </x:c>
      <x:c r="J15" s="10" t="n">
        <x:v>283.62</x:v>
      </x:c>
      <x:c r="K15" s="10" t="n">
        <x:v>303.8</x:v>
      </x:c>
      <x:c r="L15" s="66" t="n">
        <x:v>2638</x:v>
      </x:c>
      <x:c r="M15" s="66" t="n">
        <x:v>2560</x:v>
      </x:c>
      <x:c r="N15" s="3" t="n">
        <x:v>53</x:v>
      </x:c>
      <x:c r="O15" s="3" t="n">
        <x:v>67</x:v>
      </x:c>
      <x:c r="P15" s="4" t="n">
        <x:f t="shared" si="0">IF(B15=0,"n.a.",I15/B15)</x:f>
        <x:v>0.19047619047619047</x:v>
      </x:c>
      <x:c r="Q15" s="3" t="n">
        <x:v>7</x:v>
      </x:c>
      <x:c r="R15" s="3" t="n">
        <x:v>21</x:v>
      </x:c>
      <x:c r="S15" s="3" t="n">
        <x:v>73</x:v>
      </x:c>
      <x:c r="T15" s="5" t="n">
        <x:f t="shared" si="1">IF(S15=0,"n.a.",(B15-I15)/(S15/6))</x:f>
        <x:v>5.589041095890411</x:v>
      </x:c>
      <x:c r="U15" s="12" t="n">
        <x:v>767000</x:v>
      </x:c>
      <x:c r="V15" s="12" t="n">
        <x:v>767891</x:v>
      </x:c>
      <x:c r="W15" s="18" t="n">
        <x:v>322.72</x:v>
      </x:c>
      <x:c r="X15" s="10" t="n">
        <x:v>332.66</x:v>
      </x:c>
      <x:c r="Y15" s="9" t="n">
        <x:v>2366</x:v>
      </x:c>
      <x:c r="Z15" s="9" t="n">
        <x:v>2417</x:v>
      </x:c>
      <x:c r="AA15" s="3" t="n">
        <x:v>39</x:v>
      </x:c>
      <x:c r="AB15" s="3" t="n">
        <x:v>69</x:v>
      </x:c>
      <x:c r="AC15" s="24" t="n">
        <x:f>IF(OR(AH15="",AI15="",AH15=0),"n.a.",AI15/AH15)</x:f>
        <x:v>0.9887359198998749</x:v>
      </x:c>
      <x:c r="AD15" s="4" t="n">
        <x:f>IF(OR(AI15="",AJ15="",AI15=0),"n.a.",AJ15/AI15)</x:f>
        <x:v>0.970886075949367</x:v>
      </x:c>
      <x:c r="AE15" s="58" t="n">
        <x:f>IF($B$24=0,"n.a.",B15/$B$24)</x:f>
        <x:v>0.04708520179372197</x:v>
      </x:c>
      <x:c r="AH15" t="n">
        <x:v>799000</x:v>
      </x:c>
      <x:c r="AI15" t="n">
        <x:v>790000</x:v>
      </x:c>
      <x:c r="AJ15" t="n">
        <x:v>767000</x:v>
      </x:c>
    </x:row>
    <x:row r="16" ht="35.099998474121094" customHeight="1">
      <x:c r="A16" s="57" t="s">
        <x:v>35</x:v>
      </x:c>
      <x:c r="B16" s="3" t="n">
        <x:v>119</x:v>
      </x:c>
      <x:c r="C16" s="10" t="n">
        <x:v>305.83</x:v>
      </x:c>
      <x:c r="D16" s="10" t="n">
        <x:v>315.92</x:v>
      </x:c>
      <x:c r="E16" s="66" t="n">
        <x:v>2833</x:v>
      </x:c>
      <x:c r="F16" s="66" t="n">
        <x:v>2956</x:v>
      </x:c>
      <x:c r="G16" s="66" t="n">
        <x:v>103</x:v>
      </x:c>
      <x:c r="H16" s="3" t="n">
        <x:v>149</x:v>
      </x:c>
      <x:c r="I16" s="3" t="n">
        <x:v>15</x:v>
      </x:c>
      <x:c r="J16" s="10" t="n">
        <x:v>321.94</x:v>
      </x:c>
      <x:c r="K16" s="10" t="n">
        <x:v>321.24</x:v>
      </x:c>
      <x:c r="L16" s="66" t="n">
        <x:v>2749</x:v>
      </x:c>
      <x:c r="M16" s="66" t="n">
        <x:v>2752</x:v>
      </x:c>
      <x:c r="N16" s="3" t="n">
        <x:v>14</x:v>
      </x:c>
      <x:c r="O16" s="3" t="n">
        <x:v>67</x:v>
      </x:c>
      <x:c r="P16" s="4" t="n">
        <x:f t="shared" si="0">IF(B16=0,"n.a.",I16/B16)</x:f>
        <x:v>0.12605042016806722</x:v>
      </x:c>
      <x:c r="Q16" s="3" t="n">
        <x:v>13</x:v>
      </x:c>
      <x:c r="R16" s="3" t="n">
        <x:v>31</x:v>
      </x:c>
      <x:c r="S16" s="3" t="n">
        <x:v>76</x:v>
      </x:c>
      <x:c r="T16" s="5" t="n">
        <x:f t="shared" si="1">IF(S16=0,"n.a.",(B16-I16)/(S16/6))</x:f>
        <x:v>8.210526315789474</x:v>
      </x:c>
      <x:c r="U16" s="12" t="n">
        <x:v>850000</x:v>
      </x:c>
      <x:c r="V16" s="12" t="n">
        <x:v>846147</x:v>
      </x:c>
      <x:c r="W16" s="18" t="n">
        <x:v>331.16</x:v>
      </x:c>
      <x:c r="X16" s="10" t="n">
        <x:v>339.72</x:v>
      </x:c>
      <x:c r="Y16" s="9" t="n">
        <x:v>2582</x:v>
      </x:c>
      <x:c r="Z16" s="9" t="n">
        <x:v>2718</x:v>
      </x:c>
      <x:c r="AA16" s="3" t="n">
        <x:v>20</x:v>
      </x:c>
      <x:c r="AB16" s="3" t="n">
        <x:v>63</x:v>
      </x:c>
      <x:c r="AC16" s="24" t="n">
        <x:f>IF(OR(AH16="",AI16="",AH16=0),"n.a.",AI16/AH16)</x:f>
        <x:v>0.9826256983240224</x:v>
      </x:c>
      <x:c r="AD16" s="4" t="n">
        <x:f>IF(OR(AI16="",AJ16="",AI16=0),"n.a.",AJ16/AI16)</x:f>
        <x:v>0.9665131616351128</x:v>
      </x:c>
      <x:c r="AE16" s="58" t="n">
        <x:f>IF($B$24=0,"n.a.",B16/$B$24)</x:f>
        <x:v>0.06670403587443946</x:v>
      </x:c>
      <x:c r="AH16" t="n">
        <x:v>895000</x:v>
      </x:c>
      <x:c r="AI16" t="n">
        <x:v>879450</x:v>
      </x:c>
      <x:c r="AJ16" t="n">
        <x:v>850000</x:v>
      </x:c>
    </x:row>
    <x:row r="17" ht="35.099998474121094" customHeight="1">
      <x:c r="A17" s="57" t="s">
        <x:v>36</x:v>
      </x:c>
      <x:c r="B17" s="3" t="n">
        <x:v>73</x:v>
      </x:c>
      <x:c r="C17" s="10" t="n">
        <x:v>330.73</x:v>
      </x:c>
      <x:c r="D17" s="10" t="n">
        <x:v>351.66</x:v>
      </x:c>
      <x:c r="E17" s="66" t="n">
        <x:v>2947</x:v>
      </x:c>
      <x:c r="F17" s="66" t="n">
        <x:v>3034</x:v>
      </x:c>
      <x:c r="G17" s="66" t="n">
        <x:v>117</x:v>
      </x:c>
      <x:c r="H17" s="3" t="n">
        <x:v>150</x:v>
      </x:c>
      <x:c r="I17" s="3" t="n">
        <x:v>14</x:v>
      </x:c>
      <x:c r="J17" s="10" t="n">
        <x:v>354.29</x:v>
      </x:c>
      <x:c r="K17" s="10" t="n">
        <x:v>359.54</x:v>
      </x:c>
      <x:c r="L17" s="66" t="n">
        <x:v>2652</x:v>
      </x:c>
      <x:c r="M17" s="66" t="n">
        <x:v>2751</x:v>
      </x:c>
      <x:c r="N17" s="3" t="n">
        <x:v>52</x:v>
      </x:c>
      <x:c r="O17" s="3" t="n">
        <x:v>75</x:v>
      </x:c>
      <x:c r="P17" s="4" t="n">
        <x:f t="shared" si="0">IF(B17=0,"n.a.",I17/B17)</x:f>
        <x:v>0.1917808219178082</x:v>
      </x:c>
      <x:c r="Q17" s="3" t="n">
        <x:v>5</x:v>
      </x:c>
      <x:c r="R17" s="3" t="n">
        <x:v>19</x:v>
      </x:c>
      <x:c r="S17" s="3" t="n">
        <x:v>55</x:v>
      </x:c>
      <x:c r="T17" s="5" t="n">
        <x:f t="shared" si="1">IF(S17=0,"n.a.",(B17-I17)/(S17/6))</x:f>
        <x:v>6.4363636363636365</x:v>
      </x:c>
      <x:c r="U17" s="12" t="n">
        <x:v>940000</x:v>
      </x:c>
      <x:c r="V17" s="12" t="n">
        <x:v>940056</x:v>
      </x:c>
      <x:c r="W17" s="18" t="n">
        <x:v>319.22</x:v>
      </x:c>
      <x:c r="X17" s="10" t="n">
        <x:v>343.94</x:v>
      </x:c>
      <x:c r="Y17" s="9" t="n">
        <x:v>2824</x:v>
      </x:c>
      <x:c r="Z17" s="9" t="n">
        <x:v>2956</x:v>
      </x:c>
      <x:c r="AA17" s="3" t="n">
        <x:v>24</x:v>
      </x:c>
      <x:c r="AB17" s="3" t="n">
        <x:v>67</x:v>
      </x:c>
      <x:c r="AC17" s="24" t="n">
        <x:f>IF(OR(AH17="",AI17="",AH17=0),"n.a.",AI17/AH17)</x:f>
        <x:v>0.9897435897435898</x:v>
      </x:c>
      <x:c r="AD17" s="4" t="n">
        <x:f>IF(OR(AI17="",AJ17="",AI17=0),"n.a.",AJ17/AI17)</x:f>
        <x:v>0.9740932642487047</x:v>
      </x:c>
      <x:c r="AE17" s="58" t="n">
        <x:f>IF($B$24=0,"n.a.",B17/$B$24)</x:f>
        <x:v>0.04091928251121076</x:v>
      </x:c>
      <x:c r="AH17" t="n">
        <x:v>975000</x:v>
      </x:c>
      <x:c r="AI17" t="n">
        <x:v>965000</x:v>
      </x:c>
      <x:c r="AJ17" t="n">
        <x:v>940000</x:v>
      </x:c>
    </x:row>
    <x:row r="18" ht="35.099998474121094" customHeight="1">
      <x:c r="A18" s="57" t="s">
        <x:v>37</x:v>
      </x:c>
      <x:c r="B18" s="3" t="n">
        <x:v>76</x:v>
      </x:c>
      <x:c r="C18" s="10" t="n">
        <x:v>361.68</x:v>
      </x:c>
      <x:c r="D18" s="10" t="n">
        <x:v>410.87</x:v>
      </x:c>
      <x:c r="E18" s="66" t="n">
        <x:v>3158</x:v>
      </x:c>
      <x:c r="F18" s="66" t="n">
        <x:v>3178</x:v>
      </x:c>
      <x:c r="G18" s="66" t="n">
        <x:v>112</x:v>
      </x:c>
      <x:c r="H18" s="3" t="n">
        <x:v>159</x:v>
      </x:c>
      <x:c r="I18" s="3" t="n">
        <x:v>11</x:v>
      </x:c>
      <x:c r="J18" s="10" t="n">
        <x:v>354.94</x:v>
      </x:c>
      <x:c r="K18" s="10" t="n">
        <x:v>493.72</x:v>
      </x:c>
      <x:c r="L18" s="66" t="n">
        <x:v>3240</x:v>
      </x:c>
      <x:c r="M18" s="66" t="n">
        <x:v>2887</x:v>
      </x:c>
      <x:c r="N18" s="3" t="n">
        <x:v>95</x:v>
      </x:c>
      <x:c r="O18" s="3" t="n">
        <x:v>91</x:v>
      </x:c>
      <x:c r="P18" s="4" t="n">
        <x:f t="shared" si="0">IF(B18=0,"n.a.",I18/B18)</x:f>
        <x:v>0.14473684210526316</x:v>
      </x:c>
      <x:c r="Q18" s="3" t="n">
        <x:v>9</x:v>
      </x:c>
      <x:c r="R18" s="3" t="n">
        <x:v>17</x:v>
      </x:c>
      <x:c r="S18" s="3" t="n">
        <x:v>68</x:v>
      </x:c>
      <x:c r="T18" s="5" t="n">
        <x:f t="shared" si="1">IF(S18=0,"n.a.",(B18-I18)/(S18/6))</x:f>
        <x:v>5.735294117647059</x:v>
      </x:c>
      <x:c r="U18" s="12" t="n">
        <x:v>1125000</x:v>
      </x:c>
      <x:c r="V18" s="12" t="n">
        <x:v>1124248</x:v>
      </x:c>
      <x:c r="W18" s="18" t="n">
        <x:v>350.98</x:v>
      </x:c>
      <x:c r="X18" s="10" t="n">
        <x:v>372.39</x:v>
      </x:c>
      <x:c r="Y18" s="9" t="n">
        <x:v>3220</x:v>
      </x:c>
      <x:c r="Z18" s="9" t="n">
        <x:v>3224</x:v>
      </x:c>
      <x:c r="AA18" s="3" t="n">
        <x:v>41</x:v>
      </x:c>
      <x:c r="AB18" s="3" t="n">
        <x:v>76</x:v>
      </x:c>
      <x:c r="AC18" s="24" t="n">
        <x:f>IF(OR(AH18="",AI18="",AH18=0),"n.a.",AI18/AH18)</x:f>
        <x:v>0.9958333333333333</x:v>
      </x:c>
      <x:c r="AD18" s="4" t="n">
        <x:f>IF(OR(AI18="",AJ18="",AI18=0),"n.a.",AJ18/AI18)</x:f>
        <x:v>0.9414225941422594</x:v>
      </x:c>
      <x:c r="AE18" s="58" t="n">
        <x:f>IF($B$24=0,"n.a.",B18/$B$24)</x:f>
        <x:v>0.042600896860986545</x:v>
      </x:c>
      <x:c r="AH18" t="n">
        <x:v>1200000</x:v>
      </x:c>
      <x:c r="AI18" t="n">
        <x:v>1195000</x:v>
      </x:c>
      <x:c r="AJ18" t="n">
        <x:v>1125000</x:v>
      </x:c>
    </x:row>
    <x:row r="19" ht="35.099998474121094" customHeight="1">
      <x:c r="A19" s="57" t="s">
        <x:v>38</x:v>
      </x:c>
      <x:c r="B19" s="6" t="n">
        <x:v>85</x:v>
      </x:c>
      <x:c r="C19" s="11" t="n">
        <x:v>427.71</x:v>
      </x:c>
      <x:c r="D19" s="11" t="n">
        <x:v>421.05</x:v>
      </x:c>
      <x:c r="E19" s="71" t="n">
        <x:v>3137</x:v>
      </x:c>
      <x:c r="F19" s="71" t="n">
        <x:v>3529</x:v>
      </x:c>
      <x:c r="G19" s="71" t="n">
        <x:v>126</x:v>
      </x:c>
      <x:c r="H19" s="6" t="n">
        <x:v>151</x:v>
      </x:c>
      <x:c r="I19" s="6" t="n">
        <x:v>18</x:v>
      </x:c>
      <x:c r="J19" s="11" t="n">
        <x:v>392.97</x:v>
      </x:c>
      <x:c r="K19" s="11" t="n">
        <x:v>395.02</x:v>
      </x:c>
      <x:c r="L19" s="71" t="n">
        <x:v>3486</x:v>
      </x:c>
      <x:c r="M19" s="71" t="n">
        <x:v>3632</x:v>
      </x:c>
      <x:c r="N19" s="6" t="n">
        <x:v>64</x:v>
      </x:c>
      <x:c r="O19" s="6" t="n">
        <x:v>89</x:v>
      </x:c>
      <x:c r="P19" s="7" t="n">
        <x:f t="shared" si="0">IF(B19=0,"n.a.",I19/B19)</x:f>
        <x:v>0.21176470588235294</x:v>
      </x:c>
      <x:c r="Q19" s="6" t="n">
        <x:v>5</x:v>
      </x:c>
      <x:c r="R19" s="6" t="n">
        <x:v>22</x:v>
      </x:c>
      <x:c r="S19" s="6" t="n">
        <x:v>44</x:v>
      </x:c>
      <x:c r="T19" s="8" t="n">
        <x:f t="shared" si="1">IF(S19=0,"n.a.",(B19-I19)/(S19/6))</x:f>
        <x:v>9.136363636363637</x:v>
      </x:c>
      <x:c r="U19" s="13" t="n">
        <x:v>1342500</x:v>
      </x:c>
      <x:c r="V19" s="13" t="n">
        <x:v>1353999</x:v>
      </x:c>
      <x:c r="W19" s="19" t="n">
        <x:v>421.83</x:v>
      </x:c>
      <x:c r="X19" s="10" t="n">
        <x:v>433.13</x:v>
      </x:c>
      <x:c r="Y19" s="14" t="n">
        <x:v>3322</x:v>
      </x:c>
      <x:c r="Z19" s="9" t="n">
        <x:v>3385</x:v>
      </x:c>
      <x:c r="AA19" s="6" t="n">
        <x:v>35</x:v>
      </x:c>
      <x:c r="AB19" s="6" t="n">
        <x:v>84</x:v>
      </x:c>
      <x:c r="AC19" s="25" t="n">
        <x:f>IF(OR(AH19="",AI19="",AH19=0),"n.a.",AI19/AH19)</x:f>
        <x:v>0.9586206896551724</x:v>
      </x:c>
      <x:c r="AD19" s="4" t="n">
        <x:f>IF(OR(AI19="",AJ19="",AI19=0),"n.a.",AJ19/AI19)</x:f>
        <x:v>0.9658273381294964</x:v>
      </x:c>
      <x:c r="AE19" s="58" t="n">
        <x:f>IF($B$24=0,"n.a.",B19/$B$24)</x:f>
        <x:v>0.0476457399103139</x:v>
      </x:c>
      <x:c r="AH19" t="n">
        <x:v>1450000</x:v>
      </x:c>
      <x:c r="AI19" t="n">
        <x:v>1390000</x:v>
      </x:c>
      <x:c r="AJ19" t="n">
        <x:v>1342500</x:v>
      </x:c>
    </x:row>
    <x:row r="20" ht="35.099998474121094" customHeight="1">
      <x:c r="A20" s="57" t="s">
        <x:v>39</x:v>
      </x:c>
      <x:c r="B20" s="6" t="n">
        <x:v>77</x:v>
      </x:c>
      <x:c r="C20" s="11" t="n">
        <x:v>491.14</x:v>
      </x:c>
      <x:c r="D20" s="11" t="n">
        <x:v>512.2</x:v>
      </x:c>
      <x:c r="E20" s="71" t="n">
        <x:v>3621</x:v>
      </x:c>
      <x:c r="F20" s="71" t="n">
        <x:v>3712</x:v>
      </x:c>
      <x:c r="G20" s="71" t="n">
        <x:v>153</x:v>
      </x:c>
      <x:c r="H20" s="6" t="n">
        <x:v>208</x:v>
      </x:c>
      <x:c r="I20" s="6" t="n">
        <x:v>7</x:v>
      </x:c>
      <x:c r="J20" s="11" t="n">
        <x:v>456.35</x:v>
      </x:c>
      <x:c r="K20" s="11" t="n">
        <x:v>455.33</x:v>
      </x:c>
      <x:c r="L20" s="71" t="n">
        <x:v>4220</x:v>
      </x:c>
      <x:c r="M20" s="71" t="n">
        <x:v>4135</x:v>
      </x:c>
      <x:c r="N20" s="6" t="n">
        <x:v>48</x:v>
      </x:c>
      <x:c r="O20" s="6" t="n">
        <x:v>49</x:v>
      </x:c>
      <x:c r="P20" s="7" t="n">
        <x:f t="shared" si="0">IF(B20=0,"n.a.",I20/B20)</x:f>
        <x:v>0.09090909090909091</x:v>
      </x:c>
      <x:c r="Q20" s="6" t="n">
        <x:v>11</x:v>
      </x:c>
      <x:c r="R20" s="6" t="n">
        <x:v>24</x:v>
      </x:c>
      <x:c r="S20" s="6" t="n">
        <x:v>40</x:v>
      </x:c>
      <x:c r="T20" s="8" t="n">
        <x:f t="shared" si="1">IF(S20=0,"n.a.",(B20-I20)/(S20/6))</x:f>
        <x:v>10.5</x:v>
      </x:c>
      <x:c r="U20" s="13" t="n">
        <x:v>1672500</x:v>
      </x:c>
      <x:c r="V20" s="13" t="n">
        <x:v>1695371</x:v>
      </x:c>
      <x:c r="W20" s="19" t="n">
        <x:v>477.19</x:v>
      </x:c>
      <x:c r="X20" s="10" t="n">
        <x:v>476.41</x:v>
      </x:c>
      <x:c r="Y20" s="14" t="n">
        <x:v>3701</x:v>
      </x:c>
      <x:c r="Z20" s="9" t="n">
        <x:v>3765</x:v>
      </x:c>
      <x:c r="AA20" s="6" t="n">
        <x:v>17</x:v>
      </x:c>
      <x:c r="AB20" s="6" t="n">
        <x:v>57</x:v>
      </x:c>
      <x:c r="AC20" s="25" t="n">
        <x:f>IF(OR(AH20="",AI20="",AH20=0),"n.a.",AI20/AH20)</x:f>
        <x:v>1.003943661971831</x:v>
      </x:c>
      <x:c r="AD20" s="4" t="n">
        <x:f>IF(OR(AI20="",AJ20="",AI20=0),"n.a.",AJ20/AI20)</x:f>
        <x:v>0.9385521885521886</x:v>
      </x:c>
      <x:c r="AE20" s="58" t="n">
        <x:f>IF($B$24=0,"n.a.",B20/$B$24)</x:f>
        <x:v>0.043161434977578475</x:v>
      </x:c>
      <x:c r="AH20" t="n">
        <x:v>1775000</x:v>
      </x:c>
      <x:c r="AI20" t="n">
        <x:v>1782000</x:v>
      </x:c>
      <x:c r="AJ20" t="n">
        <x:v>1672500</x:v>
      </x:c>
    </x:row>
    <x:row r="21" ht="35.099998474121094" customHeight="1">
      <x:c r="A21" s="57" t="s">
        <x:v>40</x:v>
      </x:c>
      <x:c r="B21" s="6" t="n">
        <x:v>63</x:v>
      </x:c>
      <x:c r="C21" s="11" t="n">
        <x:v>587.03</x:v>
      </x:c>
      <x:c r="D21" s="11" t="n">
        <x:v>596.83</x:v>
      </x:c>
      <x:c r="E21" s="71" t="n">
        <x:v>4215</x:v>
      </x:c>
      <x:c r="F21" s="71" t="n">
        <x:v>4485</x:v>
      </x:c>
      <x:c r="G21" s="71" t="n">
        <x:v>129</x:v>
      </x:c>
      <x:c r="H21" s="6" t="n">
        <x:v>168</x:v>
      </x:c>
      <x:c r="I21" s="6" t="n">
        <x:v>4</x:v>
      </x:c>
      <x:c r="J21" s="11" t="n">
        <x:v>431.67</x:v>
      </x:c>
      <x:c r="K21" s="11" t="n">
        <x:v>445.98</x:v>
      </x:c>
      <x:c r="L21" s="71" t="n">
        <x:v>5238</x:v>
      </x:c>
      <x:c r="M21" s="71" t="n">
        <x:v>5504</x:v>
      </x:c>
      <x:c r="N21" s="6" t="n">
        <x:v>4</x:v>
      </x:c>
      <x:c r="O21" s="6" t="n">
        <x:v>131</x:v>
      </x:c>
      <x:c r="P21" s="7" t="n">
        <x:f t="shared" si="0">IF(B21=0,"n.a.",I21/B21)</x:f>
        <x:v>0.06349206349206349</x:v>
      </x:c>
      <x:c r="Q21" s="6" t="n">
        <x:v>6</x:v>
      </x:c>
      <x:c r="R21" s="6" t="n">
        <x:v>17</x:v>
      </x:c>
      <x:c r="S21" s="6" t="n">
        <x:v>37</x:v>
      </x:c>
      <x:c r="T21" s="8" t="n">
        <x:f t="shared" si="1">IF(S21=0,"n.a.",(B21-I21)/(S21/6))</x:f>
        <x:v>9.567567567567567</x:v>
      </x:c>
      <x:c r="U21" s="13" t="n">
        <x:v>2386870</x:v>
      </x:c>
      <x:c r="V21" s="13" t="n">
        <x:v>2464910</x:v>
      </x:c>
      <x:c r="W21" s="19" t="n">
        <x:v>555.6</x:v>
      </x:c>
      <x:c r="X21" s="10" t="n">
        <x:v>567.94</x:v>
      </x:c>
      <x:c r="Y21" s="14" t="n">
        <x:v>4223</x:v>
      </x:c>
      <x:c r="Z21" s="9" t="n">
        <x:v>4619</x:v>
      </x:c>
      <x:c r="AA21" s="6" t="n">
        <x:v>76</x:v>
      </x:c>
      <x:c r="AB21" s="6" t="n">
        <x:v>110</x:v>
      </x:c>
      <x:c r="AC21" s="25" t="n">
        <x:f>IF(OR(AH21="",AI21="",AH21=0),"n.a.",AI21/AH21)</x:f>
        <x:v>0.9212880143112702</x:v>
      </x:c>
      <x:c r="AD21" s="7" t="n">
        <x:f>IF(OR(AI21="",AJ21="",AI21=0),"n.a.",AJ21/AI21)</x:f>
        <x:v>0.9269398058252427</x:v>
      </x:c>
      <x:c r="AE21" s="58" t="n">
        <x:f>IF($B$24=0,"n.a.",B21/$B$24)</x:f>
        <x:v>0.03531390134529148</x:v>
      </x:c>
      <x:c r="AH21" t="n">
        <x:v>2795000</x:v>
      </x:c>
      <x:c r="AI21" t="n">
        <x:v>2575000</x:v>
      </x:c>
      <x:c r="AJ21" t="n">
        <x:v>2386870</x:v>
      </x:c>
    </x:row>
    <x:row r="22" ht="35.099998474121094" customHeight="1">
      <x:c r="A22" s="57" t="s">
        <x:v>41</x:v>
      </x:c>
      <x:c r="B22" s="26" t="n">
        <x:v>56</x:v>
      </x:c>
      <x:c r="C22" s="28" t="n">
        <x:v>721.46</x:v>
      </x:c>
      <x:c r="D22" s="28" t="n">
        <x:v>727.25</x:v>
      </x:c>
      <x:c r="E22" s="72" t="n">
        <x:v>5411</x:v>
      </x:c>
      <x:c r="F22" s="72" t="n">
        <x:v>5752</x:v>
      </x:c>
      <x:c r="G22" s="72" t="n">
        <x:v>148</x:v>
      </x:c>
      <x:c r="H22" s="26" t="n">
        <x:v>180</x:v>
      </x:c>
      <x:c r="I22" s="26" t="n">
        <x:v>4</x:v>
      </x:c>
      <x:c r="J22" s="28" t="n">
        <x:v>902.95</x:v>
      </x:c>
      <x:c r="K22" s="28" t="n">
        <x:v>925.23</x:v>
      </x:c>
      <x:c r="L22" s="72" t="n">
        <x:v>5374</x:v>
      </x:c>
      <x:c r="M22" s="72" t="n">
        <x:v>5112</x:v>
      </x:c>
      <x:c r="N22" s="26" t="n">
        <x:v>167</x:v>
      </x:c>
      <x:c r="O22" s="26" t="n">
        <x:v>158</x:v>
      </x:c>
      <x:c r="P22" s="27" t="n">
        <x:f t="shared" si="0">IF(B22=0,"n.a.",I22/B22)</x:f>
        <x:v>0.07142857142857142</x:v>
      </x:c>
      <x:c r="Q22" s="26" t="n">
        <x:v>4</x:v>
      </x:c>
      <x:c r="R22" s="26" t="n">
        <x:v>8</x:v>
      </x:c>
      <x:c r="S22" s="26" t="n">
        <x:v>14</x:v>
      </x:c>
      <x:c r="T22" s="29" t="n">
        <x:f t="shared" si="1">IF(S22=0,"n.a.",(B22-I22)/(S22/6))</x:f>
        <x:v>22.285714285714285</x:v>
      </x:c>
      <x:c r="U22" s="30" t="n">
        <x:v>3302558</x:v>
      </x:c>
      <x:c r="V22" s="30" t="n">
        <x:v>3547087</x:v>
      </x:c>
      <x:c r="W22" s="32" t="n">
        <x:v>771</x:v>
      </x:c>
      <x:c r="X22" s="10" t="n">
        <x:v>749.73</x:v>
      </x:c>
      <x:c r="Y22" s="31" t="n">
        <x:v>4906</x:v>
      </x:c>
      <x:c r="Z22" s="9" t="n">
        <x:v>4876</x:v>
      </x:c>
      <x:c r="AA22" s="6" t="n">
        <x:v>124</x:v>
      </x:c>
      <x:c r="AB22" s="6" t="n">
        <x:v>143</x:v>
      </x:c>
      <x:c r="AC22" s="33" t="n">
        <x:f>IF(OR(AH22="",AI22="",AH22=0),"n.a.",AI22/AH22)</x:f>
        <x:v>0.9649122807017544</x:v>
      </x:c>
      <x:c r="AD22" s="27" t="n">
        <x:f>IF(OR(AI22="",AJ22="",AI22=0),"n.a.",AJ22/AI22)</x:f>
        <x:v>0.8895779124579125</x:v>
      </x:c>
      <x:c r="AE22" s="59" t="n">
        <x:f>IF($B$24=0,"n.a.",B22/$B$24)</x:f>
        <x:v>0.03139013452914798</x:v>
      </x:c>
      <x:c r="AH22" t="n">
        <x:v>3847500</x:v>
      </x:c>
      <x:c r="AI22" t="n">
        <x:v>3712500</x:v>
      </x:c>
      <x:c r="AJ22" t="n">
        <x:v>3302558</x:v>
      </x:c>
    </x:row>
    <x:row r="23" ht="35.099998474121094" customHeight="1">
      <x:c r="A23" s="60" t="s">
        <x:v>42</x:v>
      </x:c>
      <x:c r="B23" s="34" t="n">
        <x:v>22</x:v>
      </x:c>
      <x:c r="C23" s="35" t="n">
        <x:v>959.94</x:v>
      </x:c>
      <x:c r="D23" s="65" t="n">
        <x:v>1094.81</x:v>
      </x:c>
      <x:c r="E23" s="73" t="n">
        <x:v>8298</x:v>
      </x:c>
      <x:c r="F23" s="73" t="n">
        <x:v>8487</x:v>
      </x:c>
      <x:c r="G23" s="73" t="n">
        <x:v>131</x:v>
      </x:c>
      <x:c r="H23" s="34" t="n">
        <x:v>180</x:v>
      </x:c>
      <x:c r="I23" s="34" t="n">
        <x:v>2</x:v>
      </x:c>
      <x:c r="J23" s="65" t="n">
        <x:v>1006.77</x:v>
      </x:c>
      <x:c r="K23" s="65" t="n">
        <x:v>1006.77</x:v>
      </x:c>
      <x:c r="L23" s="73" t="n">
        <x:v>8544</x:v>
      </x:c>
      <x:c r="M23" s="73" t="n">
        <x:v>8544</x:v>
      </x:c>
      <x:c r="N23" s="34" t="n">
        <x:v>166</x:v>
      </x:c>
      <x:c r="O23" s="34" t="n">
        <x:v>166</x:v>
      </x:c>
      <x:c r="P23" s="36" t="n">
        <x:f t="shared" si="0">IF(B23=0,"n.a.",I23/B23)</x:f>
        <x:v>0.09090909090909091</x:v>
      </x:c>
      <x:c r="Q23" s="37" t="n">
        <x:v>2</x:v>
      </x:c>
      <x:c r="R23" s="34" t="n">
        <x:v>0</x:v>
      </x:c>
      <x:c r="S23" s="34" t="n">
        <x:v>5</x:v>
      </x:c>
      <x:c r="T23" s="38" t="n">
        <x:f t="shared" si="1">IF(S23=0,"n.a.",(B23-I23)/(S23/6))</x:f>
        <x:v>24</x:v>
      </x:c>
      <x:c r="U23" s="39" t="n">
        <x:v>5800000</x:v>
      </x:c>
      <x:c r="V23" s="39" t="n">
        <x:v>5690000</x:v>
      </x:c>
      <x:c r="W23" s="41" t="n">
        <x:v>987.22</x:v>
      </x:c>
      <x:c r="X23" s="10" t="n">
        <x:v>970.06</x:v>
      </x:c>
      <x:c r="Y23" s="40" t="n">
        <x:v>5896</x:v>
      </x:c>
      <x:c r="Z23" s="9" t="n">
        <x:v>5932</x:v>
      </x:c>
      <x:c r="AA23" s="70" t="n">
        <x:v>234</x:v>
      </x:c>
      <x:c r="AB23" s="68" t="n">
        <x:v>310</x:v>
      </x:c>
      <x:c r="AC23" s="42" t="n">
        <x:f>IF(OR(AH23="",AI23="",AH23=0),"n.a.",AI23/AH23)</x:f>
        <x:v>0.9671465485418974</x:v>
      </x:c>
      <x:c r="AD23" s="36" t="n">
        <x:f>IF(OR(AI23="",AJ23="",AI23=0),"n.a.",AJ23/AI23)</x:f>
        <x:v>0.8854961832061069</x:v>
      </x:c>
      <x:c r="AE23" s="59" t="n">
        <x:f>IF($B$24=0,"n.a.",B23/$B$24)</x:f>
        <x:v>0.01233183856502242</x:v>
      </x:c>
      <x:c r="AH23" t="n">
        <x:v>6772500</x:v>
      </x:c>
      <x:c r="AI23" t="n">
        <x:v>6550000</x:v>
      </x:c>
      <x:c r="AJ23" t="n">
        <x:v>5800000</x:v>
      </x:c>
    </x:row>
    <x:row r="24" ht="35.099998474121094" customHeight="1">
      <x:c r="A24" s="61" t="s">
        <x:v>43</x:v>
      </x:c>
      <x:c r="B24" s="74" t="n">
        <x:v>1784</x:v>
      </x:c>
      <x:c r="C24" s="75" t="n">
        <x:v>317.33</x:v>
      </x:c>
      <x:c r="D24" s="76" t="n">
        <x:v>367.47</x:v>
      </x:c>
      <x:c r="E24" s="77" t="n">
        <x:v>2176</x:v>
      </x:c>
      <x:c r="F24" s="77" t="n">
        <x:v>2513</x:v>
      </x:c>
      <x:c r="G24" s="77" t="n">
        <x:v>91</x:v>
      </x:c>
      <x:c r="H24" s="77" t="n">
        <x:v>129</x:v>
      </x:c>
      <x:c r="I24" s="77" t="n">
        <x:v>317</x:v>
      </x:c>
      <x:c r="J24" s="78" t="n">
        <x:v>296.09</x:v>
      </x:c>
      <x:c r="K24" s="91" t="n">
        <x:v>326.1</x:v>
      </x:c>
      <x:c r="L24" s="77" t="n">
        <x:v>1922</x:v>
      </x:c>
      <x:c r="M24" s="77" t="n">
        <x:v>2194</x:v>
      </x:c>
      <x:c r="N24" s="78" t="n">
        <x:v>53</x:v>
      </x:c>
      <x:c r="O24" s="78" t="n">
        <x:v>78</x:v>
      </x:c>
      <x:c r="P24" s="79" t="n">
        <x:f t="shared" si="0">IF(B24=0,"n.a.",I24/B24)</x:f>
        <x:v>0.17769058295964127</x:v>
      </x:c>
      <x:c r="Q24" s="80" t="n">
        <x:v>192</x:v>
      </x:c>
      <x:c r="R24" s="80" t="n">
        <x:v>463</x:v>
      </x:c>
      <x:c r="S24" s="80" t="n">
        <x:v>1596</x:v>
      </x:c>
      <x:c r="T24" s="81" t="n">
        <x:f t="shared" si="1">IF(S24=0,"n.a.",(B24-I24)/(S24/6))</x:f>
        <x:v>5.515037593984962</x:v>
      </x:c>
      <x:c r="U24" s="82" t="n">
        <x:v>530000</x:v>
      </x:c>
      <x:c r="V24" s="82" t="n">
        <x:v>693869</x:v>
      </x:c>
      <x:c r="W24" s="75" t="n">
        <x:v>298.85</x:v>
      </x:c>
      <x:c r="X24" s="75" t="n">
        <x:v>325.57</x:v>
      </x:c>
      <x:c r="Y24" s="83" t="n">
        <x:v>1893</x:v>
      </x:c>
      <x:c r="Z24" s="83" t="n">
        <x:v>2100</x:v>
      </x:c>
      <x:c r="AA24" s="84" t="n">
        <x:v>33</x:v>
      </x:c>
      <x:c r="AB24" s="84" t="n">
        <x:v>72</x:v>
      </x:c>
      <x:c r="AC24" s="85" t="n">
        <x:f>IF(OR(AH24="",AI24="",AH24=0),"n.a.",AI24/AH24)</x:f>
        <x:v>0.9773030707610146</x:v>
      </x:c>
      <x:c r="AD24" s="85" t="n">
        <x:f>IF(OR(AI24="",AJ24="",AI24=0),"n.a.",AJ24/AI24)</x:f>
        <x:v>0.9653916211293261</x:v>
      </x:c>
      <x:c r="AE24" s="79" t="n">
        <x:f>IF(B24=0,"n.a.",B24/B24)</x:f>
        <x:v>1</x:v>
      </x:c>
      <x:c r="AH24" t="n">
        <x:v>561750</x:v>
      </x:c>
      <x:c r="AI24" t="n">
        <x:v>549000</x:v>
      </x:c>
      <x:c r="AJ24" t="n">
        <x:v>530000</x:v>
      </x:c>
    </x:row>
    <x:row r="25">
      <x:c r="A25" s="86" t="s">
        <x:v>44</x:v>
      </x:c>
      <x:c r="B25" s="87"/>
      <x:c r="C25" s="87"/>
      <x:c r="D25" s="87"/>
      <x:c r="E25" s="87"/>
      <x:c r="F25" s="87"/>
      <x:c r="G25" s="87"/>
      <x:c r="H25" s="87"/>
      <x:c r="I25" s="87"/>
      <x:c r="J25" s="88"/>
      <x:c r="K25" s="88"/>
      <x:c r="L25" s="88"/>
      <x:c r="M25" s="88"/>
      <x:c r="N25" s="88"/>
      <x:c r="O25" s="88"/>
      <x:c r="P25" s="87"/>
      <x:c r="Q25" s="87"/>
      <x:c r="R25" s="87"/>
      <x:c r="S25" s="87"/>
      <x:c r="T25" s="87"/>
      <x:c r="U25" s="87"/>
      <x:c r="V25" s="87"/>
      <x:c r="W25" s="87"/>
      <x:c r="X25" s="87"/>
      <x:c r="Y25" s="87"/>
      <x:c r="Z25" s="87"/>
      <x:c r="AA25" s="87"/>
      <x:c r="AB25" s="87"/>
      <x:c r="AC25" s="87"/>
      <x:c r="AD25" s="87"/>
      <x:c r="AE25" s="89"/>
    </x:row>
    <x:row r="26" ht="15.75">
      <x:c r="A26" s="90" t="str">
        <x:v>Canopy MLS 10/15/26. Single Family; Manufactured/On Frame Modular excluded. Active/UC unrestricted; Closed/Expired/Withdrawn: 0-180 days. UC statistics combine Show + No Show from isolated searches. Bands and countywide controls captured separately.</x:v>
      </x:c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  <x:c r="AA26" s="46"/>
      <x:c r="AB26" s="46"/>
      <x:c r="AC26" s="46"/>
      <x:c r="AD26" s="46"/>
      <x:c r="AE26" s="62"/>
    </x:row>
    <x:row r="27" ht="15.75">
      <x:c r="A27" s="21" t="str">
        <x:v>New pending PDFs use $5,000,000+ for the top band. Blank statistics remain unavailable as reported by Matrix.</x:v>
      </x:c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  <x:c r="P27" s="22"/>
      <x:c r="Q27" s="22"/>
      <x:c r="R27" s="22"/>
      <x:c r="S27" s="22"/>
      <x:c r="T27" s="22"/>
      <x:c r="U27" s="22"/>
      <x:c r="V27" s="22"/>
      <x:c r="W27" s="22"/>
      <x:c r="X27" s="22"/>
      <x:c r="Y27" s="22"/>
      <x:c r="Z27" s="22"/>
      <x:c r="AA27" s="22"/>
      <x:c r="AB27" s="22"/>
      <x:c r="AC27" s="22"/>
      <x:c r="AD27" s="22"/>
      <x:c r="AE27" s="23"/>
    </x:row>
  </x:sheetData>
  <x:pageMargins left="0.7" right="0.7" top="0.75" bottom="0.75" header="0.3" footer="0.3"/>
  <x:drawing xmlns:r="http://schemas.openxmlformats.org/officeDocument/2006/relationships" r:id="Rdc555d7045a54c7f"/>
</x:worksheet>
</file>

<file path=xl/worksheets/sheet2.xml><?xml version="1.0" encoding="utf-8"?>
<x:worksheet xmlns:x="http://schemas.openxmlformats.org/spreadsheetml/2006/main">
  <x:sheetFormatPr defaultColWidth="8.85546875"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8.85546875" defaultRowHeight="15"/>
  <x:sheetData/>
  <x:pageMargins left="0.7" right="0.7" top="0.75" bottom="0.75" header="0.3" footer="0.3"/>
</x:worksheet>
</file>